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84470\Desktop\"/>
    </mc:Choice>
  </mc:AlternateContent>
  <bookViews>
    <workbookView xWindow="0" yWindow="0" windowWidth="19320" windowHeight="11640"/>
  </bookViews>
  <sheets>
    <sheet name="Príjmy" sheetId="1" r:id="rId1"/>
    <sheet name="Výdavky" sheetId="2" r:id="rId2"/>
  </sheets>
  <calcPr calcId="152511"/>
</workbook>
</file>

<file path=xl/calcChain.xml><?xml version="1.0" encoding="utf-8"?>
<calcChain xmlns="http://schemas.openxmlformats.org/spreadsheetml/2006/main">
  <c r="I8" i="2" l="1"/>
  <c r="H388" i="2" l="1"/>
  <c r="K76" i="1" l="1"/>
  <c r="J76" i="1"/>
  <c r="I76" i="1"/>
  <c r="E8" i="2" l="1"/>
  <c r="F8" i="2"/>
  <c r="G8" i="2"/>
  <c r="H8" i="2"/>
  <c r="J8" i="2"/>
  <c r="K8" i="2"/>
  <c r="E27" i="2"/>
  <c r="F27" i="2"/>
  <c r="G27" i="2"/>
  <c r="H27" i="2"/>
  <c r="I27" i="2"/>
  <c r="J27" i="2"/>
  <c r="K27" i="2"/>
  <c r="E110" i="2"/>
  <c r="F110" i="2"/>
  <c r="G110" i="2"/>
  <c r="H110" i="2"/>
  <c r="I110" i="2"/>
  <c r="J110" i="2"/>
  <c r="K110" i="2"/>
  <c r="E114" i="2"/>
  <c r="F114" i="2"/>
  <c r="G114" i="2"/>
  <c r="H114" i="2"/>
  <c r="I114" i="2"/>
  <c r="J114" i="2"/>
  <c r="K114" i="2"/>
  <c r="E123" i="2"/>
  <c r="F123" i="2"/>
  <c r="G123" i="2"/>
  <c r="H123" i="2"/>
  <c r="I123" i="2"/>
  <c r="J123" i="2"/>
  <c r="K123" i="2"/>
  <c r="E143" i="2"/>
  <c r="F143" i="2"/>
  <c r="G143" i="2"/>
  <c r="H143" i="2"/>
  <c r="I143" i="2"/>
  <c r="J143" i="2"/>
  <c r="K143" i="2"/>
  <c r="E152" i="2"/>
  <c r="E150" i="2" s="1"/>
  <c r="F152" i="2"/>
  <c r="F150" i="2" s="1"/>
  <c r="G150" i="2"/>
  <c r="H152" i="2"/>
  <c r="H150" i="2" s="1"/>
  <c r="I152" i="2"/>
  <c r="I150" i="2" s="1"/>
  <c r="J152" i="2"/>
  <c r="J150" i="2" s="1"/>
  <c r="K152" i="2"/>
  <c r="K150" i="2" s="1"/>
  <c r="E157" i="2"/>
  <c r="E155" i="2" s="1"/>
  <c r="F157" i="2"/>
  <c r="F155" i="2" s="1"/>
  <c r="G157" i="2"/>
  <c r="G155" i="2" s="1"/>
  <c r="H157" i="2"/>
  <c r="H155" i="2" s="1"/>
  <c r="I157" i="2"/>
  <c r="I155" i="2" s="1"/>
  <c r="J157" i="2"/>
  <c r="J155" i="2" s="1"/>
  <c r="K157" i="2"/>
  <c r="K155" i="2" s="1"/>
  <c r="E172" i="2"/>
  <c r="E170" i="2" s="1"/>
  <c r="F172" i="2"/>
  <c r="F170" i="2" s="1"/>
  <c r="G172" i="2"/>
  <c r="G170" i="2" s="1"/>
  <c r="H172" i="2"/>
  <c r="H170" i="2" s="1"/>
  <c r="I172" i="2"/>
  <c r="I170" i="2" s="1"/>
  <c r="J172" i="2"/>
  <c r="J170" i="2" s="1"/>
  <c r="K172" i="2"/>
  <c r="K170" i="2" s="1"/>
  <c r="E180" i="2"/>
  <c r="F180" i="2"/>
  <c r="G180" i="2"/>
  <c r="H180" i="2"/>
  <c r="I180" i="2"/>
  <c r="J180" i="2"/>
  <c r="K180" i="2"/>
  <c r="E189" i="2"/>
  <c r="F189" i="2"/>
  <c r="G189" i="2"/>
  <c r="H189" i="2"/>
  <c r="I189" i="2"/>
  <c r="J189" i="2"/>
  <c r="K189" i="2"/>
  <c r="E193" i="2"/>
  <c r="F193" i="2"/>
  <c r="G193" i="2"/>
  <c r="H193" i="2"/>
  <c r="I193" i="2"/>
  <c r="J193" i="2"/>
  <c r="K193" i="2"/>
  <c r="E209" i="2"/>
  <c r="F209" i="2"/>
  <c r="G209" i="2"/>
  <c r="H209" i="2"/>
  <c r="I209" i="2"/>
  <c r="J209" i="2"/>
  <c r="K209" i="2"/>
  <c r="E221" i="2"/>
  <c r="F221" i="2"/>
  <c r="G221" i="2"/>
  <c r="H221" i="2"/>
  <c r="I221" i="2"/>
  <c r="J221" i="2"/>
  <c r="K221" i="2"/>
  <c r="E227" i="2"/>
  <c r="F227" i="2"/>
  <c r="G227" i="2"/>
  <c r="H227" i="2"/>
  <c r="I227" i="2"/>
  <c r="J227" i="2"/>
  <c r="K227" i="2"/>
  <c r="E235" i="2"/>
  <c r="F235" i="2"/>
  <c r="G235" i="2"/>
  <c r="H235" i="2"/>
  <c r="I235" i="2"/>
  <c r="J235" i="2"/>
  <c r="K235" i="2"/>
  <c r="E243" i="2"/>
  <c r="F243" i="2"/>
  <c r="G243" i="2"/>
  <c r="H243" i="2"/>
  <c r="I243" i="2"/>
  <c r="J243" i="2"/>
  <c r="K243" i="2"/>
  <c r="E247" i="2"/>
  <c r="F247" i="2"/>
  <c r="G247" i="2"/>
  <c r="H247" i="2"/>
  <c r="I247" i="2"/>
  <c r="J247" i="2"/>
  <c r="K247" i="2"/>
  <c r="E253" i="2"/>
  <c r="F253" i="2"/>
  <c r="G253" i="2"/>
  <c r="H253" i="2"/>
  <c r="I253" i="2"/>
  <c r="J253" i="2"/>
  <c r="K253" i="2"/>
  <c r="E264" i="2"/>
  <c r="F264" i="2"/>
  <c r="G264" i="2"/>
  <c r="H264" i="2"/>
  <c r="I264" i="2"/>
  <c r="J264" i="2"/>
  <c r="K264" i="2"/>
  <c r="E271" i="2"/>
  <c r="F271" i="2"/>
  <c r="G271" i="2"/>
  <c r="H271" i="2"/>
  <c r="I271" i="2"/>
  <c r="J271" i="2"/>
  <c r="K271" i="2"/>
  <c r="E287" i="2"/>
  <c r="F287" i="2"/>
  <c r="G287" i="2"/>
  <c r="H287" i="2"/>
  <c r="I287" i="2"/>
  <c r="J287" i="2"/>
  <c r="K287" i="2"/>
  <c r="E293" i="2"/>
  <c r="F293" i="2"/>
  <c r="G293" i="2"/>
  <c r="H293" i="2"/>
  <c r="I293" i="2"/>
  <c r="J293" i="2"/>
  <c r="K293" i="2"/>
  <c r="E299" i="2"/>
  <c r="F299" i="2"/>
  <c r="G299" i="2"/>
  <c r="H299" i="2"/>
  <c r="I299" i="2"/>
  <c r="J299" i="2"/>
  <c r="K299" i="2"/>
  <c r="E305" i="2"/>
  <c r="F305" i="2"/>
  <c r="G305" i="2"/>
  <c r="H305" i="2"/>
  <c r="I305" i="2"/>
  <c r="J305" i="2"/>
  <c r="K305" i="2"/>
  <c r="E310" i="2"/>
  <c r="F310" i="2"/>
  <c r="G310" i="2"/>
  <c r="H310" i="2"/>
  <c r="I310" i="2"/>
  <c r="J310" i="2"/>
  <c r="K310" i="2"/>
  <c r="E315" i="2"/>
  <c r="F315" i="2"/>
  <c r="G315" i="2"/>
  <c r="H315" i="2"/>
  <c r="I315" i="2"/>
  <c r="J315" i="2"/>
  <c r="K315" i="2"/>
  <c r="E319" i="2"/>
  <c r="F319" i="2"/>
  <c r="G319" i="2"/>
  <c r="H319" i="2"/>
  <c r="I319" i="2"/>
  <c r="J319" i="2"/>
  <c r="K319" i="2"/>
  <c r="E324" i="2"/>
  <c r="F324" i="2"/>
  <c r="G324" i="2"/>
  <c r="H324" i="2"/>
  <c r="I324" i="2"/>
  <c r="J324" i="2"/>
  <c r="K324" i="2"/>
  <c r="E329" i="2"/>
  <c r="F329" i="2"/>
  <c r="G329" i="2"/>
  <c r="H329" i="2"/>
  <c r="I329" i="2"/>
  <c r="J329" i="2"/>
  <c r="K329" i="2"/>
  <c r="E337" i="2"/>
  <c r="F337" i="2"/>
  <c r="G337" i="2"/>
  <c r="H337" i="2"/>
  <c r="I337" i="2"/>
  <c r="J337" i="2"/>
  <c r="K337" i="2"/>
  <c r="E344" i="2"/>
  <c r="F344" i="2"/>
  <c r="G344" i="2"/>
  <c r="H344" i="2"/>
  <c r="I344" i="2"/>
  <c r="J344" i="2"/>
  <c r="K344" i="2"/>
  <c r="E350" i="2"/>
  <c r="F350" i="2"/>
  <c r="G350" i="2"/>
  <c r="H350" i="2"/>
  <c r="I350" i="2"/>
  <c r="J350" i="2"/>
  <c r="K350" i="2"/>
  <c r="E355" i="2"/>
  <c r="F355" i="2"/>
  <c r="G355" i="2"/>
  <c r="H355" i="2"/>
  <c r="I355" i="2"/>
  <c r="J355" i="2"/>
  <c r="K355" i="2"/>
  <c r="E362" i="2"/>
  <c r="F362" i="2"/>
  <c r="G362" i="2"/>
  <c r="H362" i="2"/>
  <c r="I362" i="2"/>
  <c r="J362" i="2"/>
  <c r="K362" i="2"/>
  <c r="E367" i="2"/>
  <c r="F367" i="2"/>
  <c r="G367" i="2"/>
  <c r="H367" i="2"/>
  <c r="I367" i="2"/>
  <c r="J367" i="2"/>
  <c r="K367" i="2"/>
  <c r="E371" i="2"/>
  <c r="F371" i="2"/>
  <c r="G371" i="2"/>
  <c r="H371" i="2"/>
  <c r="I371" i="2"/>
  <c r="J371" i="2"/>
  <c r="K371" i="2"/>
  <c r="E376" i="2"/>
  <c r="E375" i="2" s="1"/>
  <c r="F376" i="2"/>
  <c r="F375" i="2" s="1"/>
  <c r="G376" i="2"/>
  <c r="G375" i="2" s="1"/>
  <c r="H376" i="2"/>
  <c r="H375" i="2" s="1"/>
  <c r="I376" i="2"/>
  <c r="I375" i="2" s="1"/>
  <c r="J376" i="2"/>
  <c r="J375" i="2" s="1"/>
  <c r="K376" i="2"/>
  <c r="K375" i="2" s="1"/>
  <c r="E381" i="2"/>
  <c r="E380" i="2" s="1"/>
  <c r="F381" i="2"/>
  <c r="F380" i="2" s="1"/>
  <c r="G381" i="2"/>
  <c r="G380" i="2" s="1"/>
  <c r="H381" i="2"/>
  <c r="H380" i="2" s="1"/>
  <c r="I381" i="2"/>
  <c r="I380" i="2" s="1"/>
  <c r="J381" i="2"/>
  <c r="J380" i="2" s="1"/>
  <c r="K381" i="2"/>
  <c r="K380" i="2" s="1"/>
  <c r="E388" i="2"/>
  <c r="E387" i="2" s="1"/>
  <c r="F388" i="2"/>
  <c r="F387" i="2" s="1"/>
  <c r="G388" i="2"/>
  <c r="G387" i="2" s="1"/>
  <c r="H387" i="2"/>
  <c r="I388" i="2"/>
  <c r="I387" i="2" s="1"/>
  <c r="J388" i="2"/>
  <c r="J387" i="2" s="1"/>
  <c r="K388" i="2"/>
  <c r="K387" i="2" s="1"/>
  <c r="E393" i="2"/>
  <c r="E392" i="2" s="1"/>
  <c r="F393" i="2"/>
  <c r="F392" i="2" s="1"/>
  <c r="G393" i="2"/>
  <c r="G392" i="2" s="1"/>
  <c r="H393" i="2"/>
  <c r="H392" i="2" s="1"/>
  <c r="I393" i="2"/>
  <c r="I392" i="2" s="1"/>
  <c r="J393" i="2"/>
  <c r="J392" i="2" s="1"/>
  <c r="K393" i="2"/>
  <c r="K392" i="2" s="1"/>
  <c r="E411" i="2"/>
  <c r="E410" i="2" s="1"/>
  <c r="E407" i="2" s="1"/>
  <c r="E406" i="2" s="1"/>
  <c r="F411" i="2"/>
  <c r="F410" i="2" s="1"/>
  <c r="F407" i="2" s="1"/>
  <c r="F406" i="2" s="1"/>
  <c r="G411" i="2"/>
  <c r="G410" i="2" s="1"/>
  <c r="G407" i="2" s="1"/>
  <c r="G406" i="2" s="1"/>
  <c r="H411" i="2"/>
  <c r="H410" i="2" s="1"/>
  <c r="H406" i="2" s="1"/>
  <c r="I411" i="2"/>
  <c r="I410" i="2" s="1"/>
  <c r="I406" i="2" s="1"/>
  <c r="J411" i="2"/>
  <c r="J410" i="2" s="1"/>
  <c r="J407" i="2" s="1"/>
  <c r="J406" i="2" s="1"/>
  <c r="K411" i="2"/>
  <c r="K410" i="2" s="1"/>
  <c r="K407" i="2" s="1"/>
  <c r="K406" i="2" s="1"/>
  <c r="E419" i="2"/>
  <c r="E418" i="2" s="1"/>
  <c r="E417" i="2" s="1"/>
  <c r="F419" i="2"/>
  <c r="F418" i="2" s="1"/>
  <c r="F417" i="2" s="1"/>
  <c r="G419" i="2"/>
  <c r="G418" i="2" s="1"/>
  <c r="G417" i="2" s="1"/>
  <c r="H419" i="2"/>
  <c r="H418" i="2" s="1"/>
  <c r="H417" i="2" s="1"/>
  <c r="I419" i="2"/>
  <c r="I418" i="2" s="1"/>
  <c r="I417" i="2" s="1"/>
  <c r="J419" i="2"/>
  <c r="J418" i="2" s="1"/>
  <c r="J417" i="2" s="1"/>
  <c r="K419" i="2"/>
  <c r="K418" i="2" s="1"/>
  <c r="K417" i="2" s="1"/>
  <c r="E7" i="1"/>
  <c r="F7" i="1"/>
  <c r="G7" i="1"/>
  <c r="H7" i="1"/>
  <c r="I7" i="1"/>
  <c r="J7" i="1"/>
  <c r="K7" i="1"/>
  <c r="E10" i="1"/>
  <c r="F10" i="1"/>
  <c r="G10" i="1"/>
  <c r="H10" i="1"/>
  <c r="I10" i="1"/>
  <c r="J10" i="1"/>
  <c r="K10" i="1"/>
  <c r="E15" i="1"/>
  <c r="F15" i="1"/>
  <c r="G15" i="1"/>
  <c r="H15" i="1"/>
  <c r="I15" i="1"/>
  <c r="J15" i="1"/>
  <c r="K15" i="1"/>
  <c r="E21" i="1"/>
  <c r="F21" i="1"/>
  <c r="G21" i="1"/>
  <c r="H21" i="1"/>
  <c r="I21" i="1"/>
  <c r="J21" i="1"/>
  <c r="K21" i="1"/>
  <c r="E27" i="1"/>
  <c r="F27" i="1"/>
  <c r="G27" i="1"/>
  <c r="H27" i="1"/>
  <c r="I27" i="1"/>
  <c r="J27" i="1"/>
  <c r="K27" i="1"/>
  <c r="E46" i="1"/>
  <c r="F46" i="1"/>
  <c r="G46" i="1"/>
  <c r="H46" i="1"/>
  <c r="I46" i="1"/>
  <c r="J46" i="1"/>
  <c r="K46" i="1"/>
  <c r="E51" i="1"/>
  <c r="F51" i="1"/>
  <c r="G51" i="1"/>
  <c r="H51" i="1"/>
  <c r="I51" i="1"/>
  <c r="J51" i="1"/>
  <c r="K51" i="1"/>
  <c r="E56" i="1"/>
  <c r="E55" i="1" s="1"/>
  <c r="F56" i="1"/>
  <c r="F55" i="1" s="1"/>
  <c r="G56" i="1"/>
  <c r="G55" i="1" s="1"/>
  <c r="H56" i="1"/>
  <c r="H55" i="1" s="1"/>
  <c r="I56" i="1"/>
  <c r="I55" i="1" s="1"/>
  <c r="J56" i="1"/>
  <c r="J55" i="1" s="1"/>
  <c r="K56" i="1"/>
  <c r="K55" i="1" s="1"/>
  <c r="E76" i="1"/>
  <c r="E75" i="1" s="1"/>
  <c r="F76" i="1"/>
  <c r="F75" i="1" s="1"/>
  <c r="H76" i="1"/>
  <c r="H75" i="1" s="1"/>
  <c r="I75" i="1"/>
  <c r="J75" i="1"/>
  <c r="K75" i="1"/>
  <c r="E86" i="1"/>
  <c r="E92" i="1"/>
  <c r="F92" i="1"/>
  <c r="F85" i="1" s="1"/>
  <c r="G92" i="1"/>
  <c r="H92" i="1"/>
  <c r="H86" i="1" s="1"/>
  <c r="H85" i="1" s="1"/>
  <c r="I92" i="1"/>
  <c r="I86" i="1" s="1"/>
  <c r="I85" i="1" s="1"/>
  <c r="J92" i="1"/>
  <c r="J86" i="1" s="1"/>
  <c r="J85" i="1" s="1"/>
  <c r="K92" i="1"/>
  <c r="K86" i="1" s="1"/>
  <c r="E6" i="1" l="1"/>
  <c r="G207" i="2"/>
  <c r="H347" i="2"/>
  <c r="I233" i="2"/>
  <c r="E233" i="2"/>
  <c r="H207" i="2"/>
  <c r="F178" i="2"/>
  <c r="K6" i="2"/>
  <c r="J6" i="2"/>
  <c r="H178" i="2"/>
  <c r="F6" i="2"/>
  <c r="H283" i="2"/>
  <c r="G233" i="2"/>
  <c r="I207" i="2"/>
  <c r="F233" i="2"/>
  <c r="I6" i="2"/>
  <c r="E6" i="2"/>
  <c r="H6" i="2"/>
  <c r="K374" i="2"/>
  <c r="K347" i="2"/>
  <c r="G347" i="2"/>
  <c r="J347" i="2"/>
  <c r="F347" i="2"/>
  <c r="J283" i="2"/>
  <c r="I283" i="2"/>
  <c r="E283" i="2"/>
  <c r="K283" i="2"/>
  <c r="G283" i="2"/>
  <c r="K233" i="2"/>
  <c r="J233" i="2"/>
  <c r="K207" i="2"/>
  <c r="J207" i="2"/>
  <c r="F207" i="2"/>
  <c r="I178" i="2"/>
  <c r="E178" i="2"/>
  <c r="K178" i="2"/>
  <c r="G178" i="2"/>
  <c r="I347" i="2"/>
  <c r="F283" i="2"/>
  <c r="H233" i="2"/>
  <c r="E207" i="2"/>
  <c r="J178" i="2"/>
  <c r="E347" i="2"/>
  <c r="G6" i="2"/>
  <c r="K20" i="1"/>
  <c r="G20" i="1"/>
  <c r="G86" i="1"/>
  <c r="G85" i="1" s="1"/>
  <c r="F6" i="1"/>
  <c r="I6" i="1"/>
  <c r="H20" i="1"/>
  <c r="H6" i="1"/>
  <c r="J6" i="1"/>
  <c r="K85" i="1"/>
  <c r="J20" i="1"/>
  <c r="I20" i="1"/>
  <c r="K6" i="1"/>
  <c r="F20" i="1"/>
  <c r="G374" i="2"/>
  <c r="E374" i="2"/>
  <c r="J374" i="2"/>
  <c r="F374" i="2"/>
  <c r="G6" i="1"/>
  <c r="G5" i="1" s="1"/>
  <c r="E20" i="1"/>
  <c r="E5" i="1" s="1"/>
  <c r="E95" i="1" s="1"/>
  <c r="F5" i="1" l="1"/>
  <c r="F95" i="1" s="1"/>
  <c r="I5" i="1"/>
  <c r="I95" i="1" s="1"/>
  <c r="H5" i="1"/>
  <c r="H95" i="1" s="1"/>
  <c r="K5" i="1"/>
  <c r="K95" i="1" s="1"/>
  <c r="J5" i="2"/>
  <c r="J424" i="2" s="1"/>
  <c r="F5" i="2"/>
  <c r="F424" i="2" s="1"/>
  <c r="G5" i="2"/>
  <c r="G424" i="2" s="1"/>
  <c r="H5" i="2"/>
  <c r="H424" i="2" s="1"/>
  <c r="K5" i="2"/>
  <c r="K424" i="2" s="1"/>
  <c r="E5" i="2"/>
  <c r="E424" i="2" s="1"/>
  <c r="I5" i="2"/>
  <c r="I424" i="2" s="1"/>
  <c r="J5" i="1"/>
  <c r="J95" i="1" s="1"/>
  <c r="G75" i="1"/>
  <c r="G95" i="1" s="1"/>
</calcChain>
</file>

<file path=xl/sharedStrings.xml><?xml version="1.0" encoding="utf-8"?>
<sst xmlns="http://schemas.openxmlformats.org/spreadsheetml/2006/main" count="764" uniqueCount="436">
  <si>
    <t>Bežné príjmy</t>
  </si>
  <si>
    <t>Kód zdroja</t>
  </si>
  <si>
    <t>Funkčná klasifikácia</t>
  </si>
  <si>
    <t>Ekonomická klasifikácia</t>
  </si>
  <si>
    <t xml:space="preserve"> Očakávaná skutočnosť</t>
  </si>
  <si>
    <t>Názov</t>
  </si>
  <si>
    <t>Výnos dane z príjmov</t>
  </si>
  <si>
    <t>100  Daňové príjmy</t>
  </si>
  <si>
    <t>Daň z pozemkov</t>
  </si>
  <si>
    <t>Daň zo stavieb</t>
  </si>
  <si>
    <t>Daň z bytov a nebyt.priest.</t>
  </si>
  <si>
    <t>Daň za psa</t>
  </si>
  <si>
    <t>Z prenájmu hrobového miesta</t>
  </si>
  <si>
    <t>200  Nedaňové príjmy</t>
  </si>
  <si>
    <t>Správne poplatky</t>
  </si>
  <si>
    <t>Za odpadové nádoby</t>
  </si>
  <si>
    <t>Za verejnoprospešné služby</t>
  </si>
  <si>
    <t>Za prevádzkové poplatky MŠ</t>
  </si>
  <si>
    <t>Za prevádzkové poplatky ŠD</t>
  </si>
  <si>
    <t>300  Granty a transfery</t>
  </si>
  <si>
    <t>Transfer na školstvo</t>
  </si>
  <si>
    <t>Transfer na trvalý pobyt</t>
  </si>
  <si>
    <t>Transfer na materskú školu</t>
  </si>
  <si>
    <t>Finančné operácie</t>
  </si>
  <si>
    <t xml:space="preserve">400  Príjmy z transakcií </t>
  </si>
  <si>
    <t>Príjmy spolu</t>
  </si>
  <si>
    <t>Výdavky spolu</t>
  </si>
  <si>
    <t>110  Dane z príjmov a z kapital. majetku</t>
  </si>
  <si>
    <t>120  Dane zmajetku</t>
  </si>
  <si>
    <t>130  Dane za tovary a služby</t>
  </si>
  <si>
    <t>210  Príjmy z podnikania a z vlastníctva maj.</t>
  </si>
  <si>
    <t>220  Administrat.poplatky a iné poplatky</t>
  </si>
  <si>
    <t>240  Úroky z tuzemských úverov, pôžičiek</t>
  </si>
  <si>
    <t>310  Tuzemské bežné granty a transfery</t>
  </si>
  <si>
    <t>01.1.2</t>
  </si>
  <si>
    <t>01.7.0</t>
  </si>
  <si>
    <t>08.2.0.9</t>
  </si>
  <si>
    <t>08.4.0</t>
  </si>
  <si>
    <t>Vianočné pozdravy</t>
  </si>
  <si>
    <t>08.3.0</t>
  </si>
  <si>
    <t>Údržba miestneho rozhlasu</t>
  </si>
  <si>
    <t>09.5.0</t>
  </si>
  <si>
    <t>DS - elektrická energia</t>
  </si>
  <si>
    <t>DS - všeobecný materiál</t>
  </si>
  <si>
    <t>Elektrická energia</t>
  </si>
  <si>
    <t>06.2.0</t>
  </si>
  <si>
    <t>02.2.0</t>
  </si>
  <si>
    <t>03.2.0</t>
  </si>
  <si>
    <t>06.4.0</t>
  </si>
  <si>
    <t>Separovaný zber</t>
  </si>
  <si>
    <t>05.1.0</t>
  </si>
  <si>
    <t>05.2.0</t>
  </si>
  <si>
    <t>04.5.1</t>
  </si>
  <si>
    <t>Nákup posypového materiálu</t>
  </si>
  <si>
    <t>Údržba MK - zimná, letná</t>
  </si>
  <si>
    <t>09.1.1.1</t>
  </si>
  <si>
    <t>Všeobecný materiál</t>
  </si>
  <si>
    <t>09.1.2.1</t>
  </si>
  <si>
    <t>Údržba výpočtovej techniky</t>
  </si>
  <si>
    <t>09.6.0.1</t>
  </si>
  <si>
    <t>09.5.0.1</t>
  </si>
  <si>
    <t>08.1.0</t>
  </si>
  <si>
    <t>Materiál na kultúrnu čimnnosť</t>
  </si>
  <si>
    <t>Stretnutie dôchodcov</t>
  </si>
  <si>
    <t>08.2.0.5</t>
  </si>
  <si>
    <t>Materiál</t>
  </si>
  <si>
    <t>06.6.0</t>
  </si>
  <si>
    <t>05.6.0</t>
  </si>
  <si>
    <t>10.2.0.2</t>
  </si>
  <si>
    <t>10.7.0.4</t>
  </si>
  <si>
    <t>Telefón - trvalý pobyt</t>
  </si>
  <si>
    <t>Poštové služby - trvalý pobyt</t>
  </si>
  <si>
    <t>Interiérové vybavenie</t>
  </si>
  <si>
    <t>Všeobecný materiál - trvalý pobyt</t>
  </si>
  <si>
    <t>Software a licencie</t>
  </si>
  <si>
    <t>Reprezentačné</t>
  </si>
  <si>
    <t>SA - palivo, mazivá, oleje</t>
  </si>
  <si>
    <t>SA - servis, údržba, opravy</t>
  </si>
  <si>
    <t>Poistenie budov, majetku,zamest</t>
  </si>
  <si>
    <t>Pokuty a penále</t>
  </si>
  <si>
    <t>Vratky z dobropisov</t>
  </si>
  <si>
    <t>Dary</t>
  </si>
  <si>
    <t>Kapitálové príjmy</t>
  </si>
  <si>
    <t>230  Kapitálové príjmy</t>
  </si>
  <si>
    <t>290  Iné nedaňové príjmy</t>
  </si>
  <si>
    <t>Požiarna technika</t>
  </si>
  <si>
    <t>01.6.0</t>
  </si>
  <si>
    <t>Príjem z predaja pozemkov</t>
  </si>
  <si>
    <t xml:space="preserve">Vratky </t>
  </si>
  <si>
    <t>Energie - trvalý pobyt</t>
  </si>
  <si>
    <t xml:space="preserve">Údržba cintorínov </t>
  </si>
  <si>
    <t>Recyklačný fond</t>
  </si>
  <si>
    <t>Úroky z vkladov BÚ</t>
  </si>
  <si>
    <t>Úroky z vkladov bytovka</t>
  </si>
  <si>
    <t>Transfer na vzdel. poukazy</t>
  </si>
  <si>
    <t>Rodinné prídavky</t>
  </si>
  <si>
    <t>OcÚ - tarifa, náhrady</t>
  </si>
  <si>
    <t>OcÚ - poistné VšZP</t>
  </si>
  <si>
    <t>Poslanci - poistné Dôvera</t>
  </si>
  <si>
    <t>OcÚ - nemocenské poistenie</t>
  </si>
  <si>
    <t>OcÚ - starobné poistenie</t>
  </si>
  <si>
    <t>OcÚ dohoda - starobné poist.</t>
  </si>
  <si>
    <t>OcÚ - úrazové poistenie</t>
  </si>
  <si>
    <t>OcÚ dohoda - úrazové poistenie</t>
  </si>
  <si>
    <t>OcÚ - invalidné poistenie</t>
  </si>
  <si>
    <t>OcÚ dohoda - invalidné poist.</t>
  </si>
  <si>
    <t>OcÚ - poistenie v nezamest.</t>
  </si>
  <si>
    <t>OcÚ - rezervný fond</t>
  </si>
  <si>
    <t>OcÚ dohoda - rezervný fond</t>
  </si>
  <si>
    <t>OcÚ - DDP Tatry Sympatia</t>
  </si>
  <si>
    <t>Cestovné náhrady tuzemské</t>
  </si>
  <si>
    <t>Poštové služby a známky</t>
  </si>
  <si>
    <t>Výpočtová technika, diskety</t>
  </si>
  <si>
    <t>Stroje, prístroje, zariadenia</t>
  </si>
  <si>
    <t>Knihy, časopisy a noviny</t>
  </si>
  <si>
    <t>Pracovný odev a obuv</t>
  </si>
  <si>
    <t>SA - zmluvné poistenie</t>
  </si>
  <si>
    <t>Údržba strojov, prístrojov, zariad.</t>
  </si>
  <si>
    <t>Web stránka obce - údržba</t>
  </si>
  <si>
    <t>Všeobecné služby a revízie</t>
  </si>
  <si>
    <t>Archív a registrácia záznamov</t>
  </si>
  <si>
    <t>Geometrický plán, znal. posudok</t>
  </si>
  <si>
    <t>55% - príspevok na stravovanie</t>
  </si>
  <si>
    <t>Prídel do sociálneho fondu</t>
  </si>
  <si>
    <t>Kolkové známky</t>
  </si>
  <si>
    <t>Poslanci OZ - hrubá mzda</t>
  </si>
  <si>
    <t>Spoločný úrad samosprávy</t>
  </si>
  <si>
    <t>Bankové poplatky, ostatné popl.</t>
  </si>
  <si>
    <t>Za vedenie účtov - BÚ</t>
  </si>
  <si>
    <t>Za vedenie účtov - SF, potr.účet</t>
  </si>
  <si>
    <t>Zrážková daň - BÚ</t>
  </si>
  <si>
    <t>Zrážková daň - potravinový účet</t>
  </si>
  <si>
    <t>01.1.1.6   Obce</t>
  </si>
  <si>
    <t>01.1.2   Finančná a rozpočtová oblasť</t>
  </si>
  <si>
    <t>01.7.0   Transakcie verejného dlhu</t>
  </si>
  <si>
    <t>Úrok z prekročenia lim. na účte</t>
  </si>
  <si>
    <t xml:space="preserve">600   Bežné výdavky     </t>
  </si>
  <si>
    <t>Úrok z úveru ŠFRB - bytovka</t>
  </si>
  <si>
    <t>Manipulačné poplatky z úveru</t>
  </si>
  <si>
    <t>KKÚ - záväzková provízia</t>
  </si>
  <si>
    <t>Splátka istiny zo ŠFRB - bytovka</t>
  </si>
  <si>
    <t>Splátka istiny z termin. úveru</t>
  </si>
  <si>
    <t>02   OBRANA</t>
  </si>
  <si>
    <t>02.2.0   Civilná ochrana</t>
  </si>
  <si>
    <t>CO - odmena dohoda</t>
  </si>
  <si>
    <t>03   VEREJNÝ  PORIADOK  A  BEZPEČNOSŤ</t>
  </si>
  <si>
    <t>03.2.0   Ochrana pred požiarmi</t>
  </si>
  <si>
    <t>04   EKONOMICKÁ  OBLASŤ</t>
  </si>
  <si>
    <t>04.5.1   Cestná doprava</t>
  </si>
  <si>
    <t>05   OCHRANA  ŽIVOTNÉHO  PROSTREDIA</t>
  </si>
  <si>
    <t>01  VŠEOBECNÉ   VEREJNÉ   SLUŽBY</t>
  </si>
  <si>
    <t>05.1.0   Nakladanie s odpadmi</t>
  </si>
  <si>
    <t>Odpadové nádoby, vrecia,kont.</t>
  </si>
  <si>
    <t>Odvoz,preprava a uloženie TKO</t>
  </si>
  <si>
    <t>05.2.0   Nakladanie s odpadovými vodami</t>
  </si>
  <si>
    <t>05.6.0   Ochrana životného prostredia</t>
  </si>
  <si>
    <t>ŽP - hrubá mzda</t>
  </si>
  <si>
    <t>ŽP - poistné VšZP</t>
  </si>
  <si>
    <t>ŽP - nemocenské poistenie</t>
  </si>
  <si>
    <t>ŽP - starobné poistenie</t>
  </si>
  <si>
    <t>ŽP - úrazové poistenie</t>
  </si>
  <si>
    <t>ŽP - invalidné poistenie</t>
  </si>
  <si>
    <t>ŽP - poistenie v nezamestn.</t>
  </si>
  <si>
    <t>ŽP - rezervný fond</t>
  </si>
  <si>
    <t>ŽP - všeobecný materiál</t>
  </si>
  <si>
    <t>ŽP - palivo</t>
  </si>
  <si>
    <t>06   BÝVANIE  A  OBČIANSKA  VYBAVENOSŤ</t>
  </si>
  <si>
    <t>06.2.0   Rozvoj obcí</t>
  </si>
  <si>
    <t>Prevádzkové stroje a prístroje</t>
  </si>
  <si>
    <t>06.4.0  Verejné osvetlenie</t>
  </si>
  <si>
    <t>Údržba verejného osvetlenia</t>
  </si>
  <si>
    <t>06.6.0   Bývanie a občianska vybavenosť</t>
  </si>
  <si>
    <t>08   REKREÁCIA,  KULTÚRA  A  NÁBOŽENSTVO</t>
  </si>
  <si>
    <t>08.1.0   Rekreačné a športové služby</t>
  </si>
  <si>
    <t>08.2.0.5   Knižnice</t>
  </si>
  <si>
    <t>Knižnica dohoda - starobné pois.</t>
  </si>
  <si>
    <t>Knižnica dohoda - hrubá mzda</t>
  </si>
  <si>
    <t>08.2.0.9   Ostatné kultúrne služby</t>
  </si>
  <si>
    <t>08.3.0   Vysielacie a vydavateľské služby</t>
  </si>
  <si>
    <t>Ochranný autorský zväz - popl.</t>
  </si>
  <si>
    <t>08.4.0  Náboženské a iné spoločenské služby</t>
  </si>
  <si>
    <t>ZPOZ - členský príspevok</t>
  </si>
  <si>
    <t>VOĽBY - nemocenské poistenie</t>
  </si>
  <si>
    <t>VOĽBY- starobné poistenie</t>
  </si>
  <si>
    <t>VOĽBY - úrazové poistenie</t>
  </si>
  <si>
    <t>VOĽBY - invalidné poistenie</t>
  </si>
  <si>
    <t>VOĽBY - rezervný fond</t>
  </si>
  <si>
    <t>VOĽBY - energie</t>
  </si>
  <si>
    <t>VOĽBY - poštové služby</t>
  </si>
  <si>
    <t>VOĽBY - všeobecný materiál</t>
  </si>
  <si>
    <t>VOĽBY - občerstvenie</t>
  </si>
  <si>
    <t xml:space="preserve">VOĽBY - palivo SA </t>
  </si>
  <si>
    <t>VOĽBY - stravovanie</t>
  </si>
  <si>
    <t>VOĽBY - odmena členom OVK</t>
  </si>
  <si>
    <t>VOĽBY - odmena dohoda</t>
  </si>
  <si>
    <t>09   VZDELÁVANIE</t>
  </si>
  <si>
    <t xml:space="preserve">                   Materská škola</t>
  </si>
  <si>
    <t>MŠ - tarifa, náhrady</t>
  </si>
  <si>
    <t>09.1.2.1   Základné vzdelanie s bežnou starostlivosťou</t>
  </si>
  <si>
    <t>ZŠ - tarifa, náhrady</t>
  </si>
  <si>
    <t>09.5.0       Nedefinovateľné vzdelávanie</t>
  </si>
  <si>
    <t>Školenia, kurzy, semináre</t>
  </si>
  <si>
    <t>09.5.0.1   Zariadenie pre záujmové vzdelávanie</t>
  </si>
  <si>
    <t xml:space="preserve">                   Školská družina</t>
  </si>
  <si>
    <t>ŠD - tarifa, náhrady</t>
  </si>
  <si>
    <t xml:space="preserve">                   Školská jedáleň</t>
  </si>
  <si>
    <t>09.6.0.1   Školské stravovanie v predškol. zariadeniach a ZŠ</t>
  </si>
  <si>
    <t>ŠJ - tarifa, náhrady</t>
  </si>
  <si>
    <t>ŠJ - osobný príplatok</t>
  </si>
  <si>
    <t>10   SOCIÁLNE  ZABEZPEČENIE</t>
  </si>
  <si>
    <t>10.2.0.2   Ďalšie sociálne služby</t>
  </si>
  <si>
    <t>Opatr.služba - tarifa, náhrady</t>
  </si>
  <si>
    <t>Dôchodci - 33% príspevok na str.</t>
  </si>
  <si>
    <t>Jednorázová sociálna výpomoc</t>
  </si>
  <si>
    <t>01   VŠEOBECNÉ   VEREJNÉ   SLUŽBY</t>
  </si>
  <si>
    <t>01.7.0  Transakcie verejného dlhu</t>
  </si>
  <si>
    <t>Príspevok občianskemu združeniu</t>
  </si>
  <si>
    <t>700   Kapitálové výdavky</t>
  </si>
  <si>
    <t>800   Finančné operácie</t>
  </si>
  <si>
    <t>ŽP - stroje, zariadenia, vrecia</t>
  </si>
  <si>
    <t>10.4.0.5  Ďalšie dávky sociálneho zabezpečenia</t>
  </si>
  <si>
    <t>Revízie verejného osvetlenia</t>
  </si>
  <si>
    <t>Konkurzy a súťaže</t>
  </si>
  <si>
    <t>Všeobecné služby</t>
  </si>
  <si>
    <t>Nákup pozemkov</t>
  </si>
  <si>
    <t>01.1.1   Výkonné a zákonodarné orgány</t>
  </si>
  <si>
    <t>01.1.2    Finančné a rozpočtové záležitosti</t>
  </si>
  <si>
    <t>01.1.1</t>
  </si>
  <si>
    <t xml:space="preserve">Recyklačný fond </t>
  </si>
  <si>
    <t>08.2.0   Kultúrne služby</t>
  </si>
  <si>
    <t>08.2.0</t>
  </si>
  <si>
    <t xml:space="preserve">09.1.2       Základné vzdelanie </t>
  </si>
  <si>
    <t>09.1.1        Predprimárne vzdelávanie</t>
  </si>
  <si>
    <t xml:space="preserve">09.1.1.1    Predprimárne vzdelávanie s bežnou starostliv. </t>
  </si>
  <si>
    <t xml:space="preserve">                    Materská škola</t>
  </si>
  <si>
    <t xml:space="preserve">09.1.1       Predškolská výchova </t>
  </si>
  <si>
    <t>09.1.1.1   Predškolská výchova s bežnou starostlivosťou</t>
  </si>
  <si>
    <t xml:space="preserve">09.1.2       Primárne  vzdelanie </t>
  </si>
  <si>
    <t>09.1.2.1   Primárne vzdelávanie s bežnou starostlivosťou</t>
  </si>
  <si>
    <t>09.5.0       Vzdelávanie nedefinované podľa úrovne</t>
  </si>
  <si>
    <t>09.6.0       Vedľajšie služby v školstve</t>
  </si>
  <si>
    <t xml:space="preserve">09.6.0.1   Vedľajšie služby poskytované v rámci </t>
  </si>
  <si>
    <t xml:space="preserve">09.6.0.2   Vedľajšie služby poskytované v rámci </t>
  </si>
  <si>
    <t xml:space="preserve">                   predprimárneho vzdelávania - MŠ</t>
  </si>
  <si>
    <t xml:space="preserve">                   primárneho vzdelávania - ZŠ</t>
  </si>
  <si>
    <t>09.6.0.2</t>
  </si>
  <si>
    <t>10.2.0      Staroba</t>
  </si>
  <si>
    <t>10.2.0        Staroba</t>
  </si>
  <si>
    <t>10.2.0</t>
  </si>
  <si>
    <t>10.7.0.4   Pomoc občanom v hmotnej a sociálnej núdzi</t>
  </si>
  <si>
    <t>10.7.0      Sociálna pomoc  občanom v hmotnej a soc. núdzi</t>
  </si>
  <si>
    <t>10.7.0</t>
  </si>
  <si>
    <t xml:space="preserve">     </t>
  </si>
  <si>
    <t xml:space="preserve">           </t>
  </si>
  <si>
    <t xml:space="preserve">                   Základná škola  1.- 4. ročník  I.stupeň</t>
  </si>
  <si>
    <t xml:space="preserve">                   Základná škola  1.- 9. ročník</t>
  </si>
  <si>
    <t>01.6.0   Všeobecné verejné služby</t>
  </si>
  <si>
    <t>600   Bežné výdavky</t>
  </si>
  <si>
    <t>Daň z úhrad na dobývací pries.</t>
  </si>
  <si>
    <t>Audítorské služby</t>
  </si>
  <si>
    <t>VOĽBY - vratka</t>
  </si>
  <si>
    <t>Údržba budovy</t>
  </si>
  <si>
    <t>Koncesionárske poplatky RTVS</t>
  </si>
  <si>
    <t>Knižnica - knihy</t>
  </si>
  <si>
    <t>Čerpanie prostriedkov - RF</t>
  </si>
  <si>
    <t>500  Prijaté úvery</t>
  </si>
  <si>
    <t>Dlhodobý bankový úver</t>
  </si>
  <si>
    <t>Údržba licencií a softwaru</t>
  </si>
  <si>
    <t>VOĽBY - poistenie v nezamest.</t>
  </si>
  <si>
    <t>ŽP - všeobecné služby</t>
  </si>
  <si>
    <t>Údržba verejnej zelene</t>
  </si>
  <si>
    <t>OFK dohoda - poistné VšZP</t>
  </si>
  <si>
    <t>Licencie, software cintorín</t>
  </si>
  <si>
    <t>DS - údržba zariadení</t>
  </si>
  <si>
    <t>Posudky - sociálne služby</t>
  </si>
  <si>
    <t>Poplatok za TKO</t>
  </si>
  <si>
    <t xml:space="preserve">Zvesené: </t>
  </si>
  <si>
    <t>SA - diaľničná známka, parkovné</t>
  </si>
  <si>
    <t>Internet, IP telefónia</t>
  </si>
  <si>
    <t>Telefón, služobný mobil</t>
  </si>
  <si>
    <t>Nájom za zariadenie - IP telefónia</t>
  </si>
  <si>
    <t>Údržba prev. strojov, prístrojov</t>
  </si>
  <si>
    <t>Knižnica - knihy z poplatkov</t>
  </si>
  <si>
    <t xml:space="preserve">Vyvesené: </t>
  </si>
  <si>
    <t>Územný plán obce</t>
  </si>
  <si>
    <t>Bezpečnostná služba, záloha dát</t>
  </si>
  <si>
    <t>Štúdie, expertízy, posudky</t>
  </si>
  <si>
    <t>K.O.S. uloženie odpadu</t>
  </si>
  <si>
    <t>ZMOS, RZMOSP - členský prisp.</t>
  </si>
  <si>
    <t>Špeciálne služby</t>
  </si>
  <si>
    <t>M</t>
  </si>
  <si>
    <t>Finančná zábezpeka</t>
  </si>
  <si>
    <t>Web stránka obce,google-údržba</t>
  </si>
  <si>
    <t>Úrok z termínovaného úveru</t>
  </si>
  <si>
    <t>CVČ - Nové Mesto n/V, Piešťany</t>
  </si>
  <si>
    <t>Z prenájmu bytov</t>
  </si>
  <si>
    <t>Dotácia cesty</t>
  </si>
  <si>
    <t>Transfer rodinné</t>
  </si>
  <si>
    <t>Transfer na matriku</t>
  </si>
  <si>
    <t>Príjem z predaja bytov</t>
  </si>
  <si>
    <t>01.3.3.</t>
  </si>
  <si>
    <t>01..3.3.</t>
  </si>
  <si>
    <t>VOĽBY - odmeny</t>
  </si>
  <si>
    <t xml:space="preserve">VOĽBY - poistné </t>
  </si>
  <si>
    <t>Traktor - palivo, mazivá, oleje</t>
  </si>
  <si>
    <t>Traktor - servis, údržba, opravy</t>
  </si>
  <si>
    <t>ZS energie</t>
  </si>
  <si>
    <t>Transfer členské</t>
  </si>
  <si>
    <t>01.1.1.</t>
  </si>
  <si>
    <t>Príspevok DHZ pozemok nájom</t>
  </si>
  <si>
    <t>Nákup traktora</t>
  </si>
  <si>
    <t>10.4.0.</t>
  </si>
  <si>
    <t>07.2.1.</t>
  </si>
  <si>
    <t>1AC1</t>
  </si>
  <si>
    <t>1AC2</t>
  </si>
  <si>
    <t>Matrika - mzda</t>
  </si>
  <si>
    <t>Matrika - ZP</t>
  </si>
  <si>
    <t>Matrika - NP</t>
  </si>
  <si>
    <t>Matrika - SP</t>
  </si>
  <si>
    <t>Matrika - ÚP</t>
  </si>
  <si>
    <t>Matrika - IP</t>
  </si>
  <si>
    <t>Matrika - PvN</t>
  </si>
  <si>
    <t>Matrika - energie</t>
  </si>
  <si>
    <t>Matrika - poštovné</t>
  </si>
  <si>
    <t>Matrika - všeobecný mat.</t>
  </si>
  <si>
    <t>Matrika - PHM</t>
  </si>
  <si>
    <t>Matrika - školenia</t>
  </si>
  <si>
    <t>Matrika - cestovné</t>
  </si>
  <si>
    <t>Matrika - ošatné</t>
  </si>
  <si>
    <t>Matrika - poplatok</t>
  </si>
  <si>
    <t>Tatra - palivo, mazivá, oleje</t>
  </si>
  <si>
    <t>Tatra - servis, údržba, opravy</t>
  </si>
  <si>
    <t>Tatra - zmluvné poistenie</t>
  </si>
  <si>
    <t>TJ - elektrická energia</t>
  </si>
  <si>
    <t>Kultúrno- spoločenské podujatia</t>
  </si>
  <si>
    <t>Projektová dokumentácia</t>
  </si>
  <si>
    <t>Údržba chodníkov, rigolov</t>
  </si>
  <si>
    <t>Traktor - zmluvné poistenie</t>
  </si>
  <si>
    <t>Kosačky - údržba</t>
  </si>
  <si>
    <t>ZŠ dofinancovanie obec</t>
  </si>
  <si>
    <t>Údržba objektov obce</t>
  </si>
  <si>
    <t>Rekonštrukcia WC</t>
  </si>
  <si>
    <t>Príspevok dôchodci</t>
  </si>
  <si>
    <t>Členské ZPOZ, ZMOS, Biomasa ..</t>
  </si>
  <si>
    <t>DHZ brána</t>
  </si>
  <si>
    <t>Cesty - oprava</t>
  </si>
  <si>
    <t>ZS ambulancia</t>
  </si>
  <si>
    <t>UPSVaR - poistné VšZP</t>
  </si>
  <si>
    <t>UPSVaR- hrubá mzda 85%</t>
  </si>
  <si>
    <t>UPSVaR - hrubá mzda 15%</t>
  </si>
  <si>
    <t>UPSVaR - nemocenské poist.</t>
  </si>
  <si>
    <t>UPSVaR - starobné poistenie</t>
  </si>
  <si>
    <t>UPSVar - starobné poistenie</t>
  </si>
  <si>
    <t>UPSVar - úrazové poistenie</t>
  </si>
  <si>
    <t>UPSVaR - úrazové poistenie</t>
  </si>
  <si>
    <t>UPSVaR - invalidné poistenie</t>
  </si>
  <si>
    <t>UPSVaR - poistenie v nezam.</t>
  </si>
  <si>
    <t>UPSVaR - rezervný fond</t>
  </si>
  <si>
    <t>01.1.1   Obce</t>
  </si>
  <si>
    <t>Cintorín, chodník, oplotenie</t>
  </si>
  <si>
    <t>08.4.0   Rekreačné a športové služby</t>
  </si>
  <si>
    <t>Ihrisko detské</t>
  </si>
  <si>
    <t>Skutočné plnenie za rok 2016</t>
  </si>
  <si>
    <t>Daň za komunálne odpady</t>
  </si>
  <si>
    <t>Dotácia rekonštrukcia KD</t>
  </si>
  <si>
    <t>Ocú - poistné Dôvera</t>
  </si>
  <si>
    <t>72a</t>
  </si>
  <si>
    <t>Z prenájmu strojov</t>
  </si>
  <si>
    <t>11C1</t>
  </si>
  <si>
    <t>11C2</t>
  </si>
  <si>
    <t>Čerpanie fondu opráv</t>
  </si>
  <si>
    <t>Elektrická energia, Biomasa</t>
  </si>
  <si>
    <t>Údržba budov a areálu</t>
  </si>
  <si>
    <t>TVK - rozbor</t>
  </si>
  <si>
    <t>TJ - PHM</t>
  </si>
  <si>
    <t>Knižnica - dohoda</t>
  </si>
  <si>
    <t>Rekonštrukcia KD</t>
  </si>
  <si>
    <t>Projektová dokumentácia, zberný dvor</t>
  </si>
  <si>
    <t>DS poplatky</t>
  </si>
  <si>
    <t>Vyhlasovanie v MR</t>
  </si>
  <si>
    <t>Poplatky za predaj výrobkov</t>
  </si>
  <si>
    <t>Predaj pohľadníc a kníh</t>
  </si>
  <si>
    <t>Príjem za separovaný zber</t>
  </si>
  <si>
    <t>KD za služby</t>
  </si>
  <si>
    <t>Z prenájmu budov</t>
  </si>
  <si>
    <t>Úroky</t>
  </si>
  <si>
    <t>Transfer DHZ</t>
  </si>
  <si>
    <t>Refundácia UPSVaR 85%</t>
  </si>
  <si>
    <t>Refundácia UPSVaR 15%</t>
  </si>
  <si>
    <t>Transfer na ŽP</t>
  </si>
  <si>
    <t>Transfer voľby</t>
  </si>
  <si>
    <t>Transfer CO</t>
  </si>
  <si>
    <t>Transfer v rámci VS z VUC</t>
  </si>
  <si>
    <t>Transfer v rámci VS -ZŠ s MŠ</t>
  </si>
  <si>
    <t>TJ -reprezentačné</t>
  </si>
  <si>
    <t>TJ - príspevok poplatky</t>
  </si>
  <si>
    <t>Skutočné plnenie za rok 2017</t>
  </si>
  <si>
    <t>Rozpočet 2018</t>
  </si>
  <si>
    <t>za rok 2018</t>
  </si>
  <si>
    <t>Dotácia rekonštrukcia DHZ</t>
  </si>
  <si>
    <t>Dotácia Envirofond</t>
  </si>
  <si>
    <t>Dotácia rekonštrukcia ZŠ s MŠ</t>
  </si>
  <si>
    <t>Transfer na výsadbu cintorína</t>
  </si>
  <si>
    <t>Za prevádzkové poplatky ŠJ</t>
  </si>
  <si>
    <t>Ostatné finančné - zábezpeka</t>
  </si>
  <si>
    <t>06.1.0</t>
  </si>
  <si>
    <t>Prístavby, stavebné úpravy</t>
  </si>
  <si>
    <t>Rekonštrukcie, modernizácia</t>
  </si>
  <si>
    <t>Realizácia nových stavieb</t>
  </si>
  <si>
    <t>Telekomunikačné služby</t>
  </si>
  <si>
    <t>Poplatky a odvody</t>
  </si>
  <si>
    <t>Dane</t>
  </si>
  <si>
    <t>DS-prevádzkové stroje</t>
  </si>
  <si>
    <t>Ostatným subjektom VS</t>
  </si>
  <si>
    <t>09.1.2</t>
  </si>
  <si>
    <t>Nákup strojov a zariadení</t>
  </si>
  <si>
    <t>ZŠ s MŠ rekonštrukcia</t>
  </si>
  <si>
    <t>09.1.1.</t>
  </si>
  <si>
    <t>Rekonštrukcia KD, prípojka</t>
  </si>
  <si>
    <t>Matrika - RF</t>
  </si>
  <si>
    <t>Poplatky ČOV</t>
  </si>
  <si>
    <t>Za prevádzkové réžia ŠJ</t>
  </si>
  <si>
    <t>Transfer jednotlivcovi</t>
  </si>
  <si>
    <t>Transfer Stavebný úrad, členské</t>
  </si>
  <si>
    <t>KD Predpoloma, optický kábel</t>
  </si>
  <si>
    <t>Rekonštrukcia budovy DHZ</t>
  </si>
  <si>
    <t>OZ schvaľuje zostavenie a predkladanie rozpočtu obce na roky 2019, 2020,2021 bez programovej štruktúry,</t>
  </si>
  <si>
    <t>uznesením č. 14/2018 dňa 13.12.2018</t>
  </si>
  <si>
    <t>Rozpočet na rok 2019 schválený OZ dňa 4.12.2018 uznesením č. 33/2017.</t>
  </si>
  <si>
    <t>Návrh rozpočtu na roky 2020 - 2021 nie je záväzný.</t>
  </si>
  <si>
    <t>Prehľad plnenia rozpočtu, očakávaná skutočnosť 2018, rozpočet na roky 2019 - 2021</t>
  </si>
  <si>
    <t>Rozpočet   na rok   2019</t>
  </si>
  <si>
    <t>Rozpočet na rok 2020</t>
  </si>
  <si>
    <t>Rozpočet na rok 2021</t>
  </si>
  <si>
    <t>Rozpočet na rok 2019</t>
  </si>
  <si>
    <t>Rozpočet    na rok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</si>
</sst>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3" fillId="2" borderId="1" xfId="0" applyFont="1" applyFill="1" applyBorder="1"/>
    <xf numFmtId="0" fontId="0" fillId="2" borderId="1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0" fontId="0" fillId="4" borderId="2" xfId="0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0" fillId="4" borderId="2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3" borderId="2" xfId="0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right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6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4" fontId="0" fillId="4" borderId="1" xfId="0" applyNumberFormat="1" applyFont="1" applyFill="1" applyBorder="1" applyAlignment="1">
      <alignment horizontal="right"/>
    </xf>
    <xf numFmtId="0" fontId="0" fillId="0" borderId="0" xfId="0" applyBorder="1"/>
    <xf numFmtId="4" fontId="0" fillId="0" borderId="0" xfId="0" applyNumberFormat="1" applyBorder="1"/>
    <xf numFmtId="4" fontId="3" fillId="6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/>
    </xf>
    <xf numFmtId="49" fontId="0" fillId="4" borderId="2" xfId="0" applyNumberFormat="1" applyFill="1" applyBorder="1" applyAlignment="1">
      <alignment horizontal="left" vertical="center" wrapText="1"/>
    </xf>
    <xf numFmtId="49" fontId="0" fillId="4" borderId="1" xfId="0" applyNumberForma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/>
    </xf>
    <xf numFmtId="0" fontId="0" fillId="4" borderId="2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4" fontId="3" fillId="5" borderId="2" xfId="0" applyNumberFormat="1" applyFont="1" applyFill="1" applyBorder="1" applyAlignment="1">
      <alignment horizontal="right"/>
    </xf>
    <xf numFmtId="4" fontId="3" fillId="6" borderId="2" xfId="0" applyNumberFormat="1" applyFont="1" applyFill="1" applyBorder="1" applyAlignment="1">
      <alignment horizontal="right"/>
    </xf>
    <xf numFmtId="4" fontId="3" fillId="6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/>
    </xf>
    <xf numFmtId="4" fontId="3" fillId="6" borderId="3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4" fontId="0" fillId="4" borderId="4" xfId="0" applyNumberFormat="1" applyFont="1" applyFill="1" applyBorder="1" applyAlignment="1">
      <alignment horizontal="right"/>
    </xf>
    <xf numFmtId="4" fontId="0" fillId="4" borderId="5" xfId="0" applyNumberFormat="1" applyFont="1" applyFill="1" applyBorder="1" applyAlignment="1">
      <alignment horizontal="right"/>
    </xf>
    <xf numFmtId="4" fontId="0" fillId="4" borderId="6" xfId="0" applyNumberFormat="1" applyFont="1" applyFill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right"/>
    </xf>
    <xf numFmtId="4" fontId="0" fillId="0" borderId="3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3" fillId="6" borderId="7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3" fillId="5" borderId="7" xfId="0" applyNumberFormat="1" applyFont="1" applyFill="1" applyBorder="1" applyAlignment="1">
      <alignment horizontal="right"/>
    </xf>
    <xf numFmtId="4" fontId="3" fillId="6" borderId="7" xfId="0" applyNumberFormat="1" applyFont="1" applyFill="1" applyBorder="1" applyAlignment="1">
      <alignment horizontal="right"/>
    </xf>
    <xf numFmtId="4" fontId="0" fillId="4" borderId="7" xfId="0" applyNumberFormat="1" applyFont="1" applyFill="1" applyBorder="1" applyAlignment="1">
      <alignment horizontal="right"/>
    </xf>
    <xf numFmtId="4" fontId="3" fillId="3" borderId="7" xfId="0" applyNumberFormat="1" applyFont="1" applyFill="1" applyBorder="1" applyAlignment="1">
      <alignment horizontal="right"/>
    </xf>
    <xf numFmtId="4" fontId="0" fillId="3" borderId="7" xfId="0" applyNumberFormat="1" applyFont="1" applyFill="1" applyBorder="1" applyAlignment="1">
      <alignment horizontal="right"/>
    </xf>
    <xf numFmtId="4" fontId="0" fillId="4" borderId="8" xfId="0" applyNumberFormat="1" applyFont="1" applyFill="1" applyBorder="1" applyAlignment="1">
      <alignment horizontal="right"/>
    </xf>
    <xf numFmtId="0" fontId="0" fillId="4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0" fontId="0" fillId="4" borderId="3" xfId="0" applyFont="1" applyFill="1" applyBorder="1" applyAlignment="1">
      <alignment horizontal="left" vertical="center"/>
    </xf>
    <xf numFmtId="4" fontId="0" fillId="0" borderId="4" xfId="0" applyNumberFormat="1" applyFont="1" applyBorder="1" applyAlignment="1">
      <alignment horizontal="right"/>
    </xf>
    <xf numFmtId="0" fontId="0" fillId="0" borderId="2" xfId="0" applyBorder="1"/>
    <xf numFmtId="49" fontId="0" fillId="0" borderId="2" xfId="0" applyNumberFormat="1" applyBorder="1" applyAlignment="1">
      <alignment horizontal="left"/>
    </xf>
    <xf numFmtId="4" fontId="0" fillId="0" borderId="4" xfId="0" applyNumberFormat="1" applyBorder="1" applyAlignment="1">
      <alignment horizontal="right"/>
    </xf>
    <xf numFmtId="4" fontId="0" fillId="0" borderId="2" xfId="0" applyNumberFormat="1" applyBorder="1"/>
    <xf numFmtId="4" fontId="0" fillId="0" borderId="3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7" xfId="0" applyBorder="1"/>
    <xf numFmtId="0" fontId="0" fillId="0" borderId="3" xfId="0" applyBorder="1" applyAlignment="1">
      <alignment horizontal="left"/>
    </xf>
    <xf numFmtId="0" fontId="0" fillId="0" borderId="5" xfId="0" applyFont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6" xfId="0" applyNumberFormat="1" applyFont="1" applyBorder="1" applyAlignment="1">
      <alignment horizontal="right"/>
    </xf>
    <xf numFmtId="0" fontId="1" fillId="0" borderId="0" xfId="0" applyFont="1" applyBorder="1"/>
    <xf numFmtId="0" fontId="3" fillId="4" borderId="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4" fontId="5" fillId="4" borderId="4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0" fillId="4" borderId="8" xfId="0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" fontId="3" fillId="7" borderId="4" xfId="0" applyNumberFormat="1" applyFont="1" applyFill="1" applyBorder="1" applyAlignment="1">
      <alignment horizontal="right"/>
    </xf>
    <xf numFmtId="4" fontId="3" fillId="7" borderId="7" xfId="0" applyNumberFormat="1" applyFont="1" applyFill="1" applyBorder="1" applyAlignment="1">
      <alignment horizontal="right"/>
    </xf>
    <xf numFmtId="4" fontId="3" fillId="7" borderId="2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0" fontId="0" fillId="7" borderId="2" xfId="0" applyFont="1" applyFill="1" applyBorder="1" applyAlignment="1">
      <alignment horizontal="center" vertical="center" wrapText="1"/>
    </xf>
    <xf numFmtId="4" fontId="0" fillId="7" borderId="4" xfId="0" applyNumberFormat="1" applyFont="1" applyFill="1" applyBorder="1" applyAlignment="1">
      <alignment horizontal="right"/>
    </xf>
    <xf numFmtId="4" fontId="0" fillId="7" borderId="7" xfId="0" applyNumberFormat="1" applyFont="1" applyFill="1" applyBorder="1" applyAlignment="1">
      <alignment horizontal="right"/>
    </xf>
    <xf numFmtId="4" fontId="0" fillId="7" borderId="2" xfId="0" applyNumberFormat="1" applyFont="1" applyFill="1" applyBorder="1" applyAlignment="1">
      <alignment horizontal="right"/>
    </xf>
    <xf numFmtId="4" fontId="0" fillId="7" borderId="3" xfId="0" applyNumberFormat="1" applyFont="1" applyFill="1" applyBorder="1" applyAlignment="1">
      <alignment horizontal="right"/>
    </xf>
    <xf numFmtId="0" fontId="3" fillId="7" borderId="8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3" fillId="7" borderId="8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 wrapText="1"/>
    </xf>
    <xf numFmtId="4" fontId="3" fillId="8" borderId="4" xfId="0" applyNumberFormat="1" applyFont="1" applyFill="1" applyBorder="1" applyAlignment="1">
      <alignment horizontal="right"/>
    </xf>
    <xf numFmtId="4" fontId="3" fillId="8" borderId="7" xfId="0" applyNumberFormat="1" applyFont="1" applyFill="1" applyBorder="1" applyAlignment="1">
      <alignment horizontal="right"/>
    </xf>
    <xf numFmtId="4" fontId="3" fillId="8" borderId="2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/>
    </xf>
    <xf numFmtId="4" fontId="3" fillId="7" borderId="1" xfId="0" applyNumberFormat="1" applyFont="1" applyFill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3" fillId="7" borderId="8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left" vertical="center" wrapText="1"/>
    </xf>
    <xf numFmtId="4" fontId="3" fillId="3" borderId="6" xfId="0" applyNumberFormat="1" applyFont="1" applyFill="1" applyBorder="1" applyAlignment="1">
      <alignment horizontal="right"/>
    </xf>
    <xf numFmtId="4" fontId="3" fillId="3" borderId="8" xfId="0" applyNumberFormat="1" applyFont="1" applyFill="1" applyBorder="1" applyAlignment="1">
      <alignment horizontal="right"/>
    </xf>
    <xf numFmtId="4" fontId="3" fillId="3" borderId="5" xfId="0" applyNumberFormat="1" applyFont="1" applyFill="1" applyBorder="1" applyAlignment="1">
      <alignment horizontal="right"/>
    </xf>
    <xf numFmtId="0" fontId="0" fillId="7" borderId="1" xfId="0" applyFont="1" applyFill="1" applyBorder="1" applyAlignment="1">
      <alignment horizontal="center" vertical="center" wrapText="1"/>
    </xf>
    <xf numFmtId="4" fontId="3" fillId="7" borderId="6" xfId="0" applyNumberFormat="1" applyFont="1" applyFill="1" applyBorder="1" applyAlignment="1">
      <alignment horizontal="right"/>
    </xf>
    <xf numFmtId="4" fontId="3" fillId="7" borderId="8" xfId="0" applyNumberFormat="1" applyFont="1" applyFill="1" applyBorder="1" applyAlignment="1">
      <alignment horizontal="right"/>
    </xf>
    <xf numFmtId="4" fontId="3" fillId="7" borderId="5" xfId="0" applyNumberFormat="1" applyFont="1" applyFill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4" fontId="5" fillId="4" borderId="7" xfId="0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0" fontId="5" fillId="4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6" fillId="7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Border="1"/>
    <xf numFmtId="4" fontId="4" fillId="3" borderId="2" xfId="0" applyNumberFormat="1" applyFont="1" applyFill="1" applyBorder="1" applyAlignment="1">
      <alignment horizontal="right"/>
    </xf>
    <xf numFmtId="0" fontId="6" fillId="2" borderId="9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horizontal="right"/>
    </xf>
    <xf numFmtId="4" fontId="4" fillId="4" borderId="4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5" fillId="4" borderId="2" xfId="0" applyFont="1" applyFill="1" applyBorder="1" applyAlignment="1">
      <alignment horizontal="left" vertical="center" wrapText="1"/>
    </xf>
    <xf numFmtId="0" fontId="4" fillId="0" borderId="0" xfId="0" applyFont="1"/>
    <xf numFmtId="4" fontId="5" fillId="0" borderId="1" xfId="0" applyNumberFormat="1" applyFont="1" applyBorder="1" applyAlignment="1">
      <alignment horizontal="right"/>
    </xf>
    <xf numFmtId="0" fontId="0" fillId="4" borderId="5" xfId="0" applyFont="1" applyFill="1" applyBorder="1" applyAlignment="1">
      <alignment horizontal="left" vertical="center" wrapText="1"/>
    </xf>
    <xf numFmtId="4" fontId="0" fillId="4" borderId="7" xfId="0" applyNumberFormat="1" applyFont="1" applyFill="1" applyBorder="1" applyAlignment="1">
      <alignment horizontal="center" vertical="center" wrapText="1"/>
    </xf>
    <xf numFmtId="4" fontId="0" fillId="4" borderId="2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0" fontId="4" fillId="4" borderId="2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5" fillId="4" borderId="1" xfId="0" applyNumberFormat="1" applyFont="1" applyFill="1" applyBorder="1" applyAlignment="1">
      <alignment horizontal="right"/>
    </xf>
    <xf numFmtId="0" fontId="0" fillId="0" borderId="3" xfId="0" applyFont="1" applyBorder="1"/>
    <xf numFmtId="4" fontId="5" fillId="4" borderId="1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right"/>
    </xf>
    <xf numFmtId="4" fontId="2" fillId="4" borderId="4" xfId="0" applyNumberFormat="1" applyFont="1" applyFill="1" applyBorder="1" applyAlignment="1">
      <alignment horizontal="right"/>
    </xf>
    <xf numFmtId="4" fontId="2" fillId="9" borderId="3" xfId="0" applyNumberFormat="1" applyFont="1" applyFill="1" applyBorder="1" applyAlignment="1">
      <alignment horizontal="right"/>
    </xf>
    <xf numFmtId="0" fontId="3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5" xfId="0" applyFont="1" applyBorder="1"/>
    <xf numFmtId="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3" fillId="3" borderId="3" xfId="0" applyNumberFormat="1" applyFont="1" applyFill="1" applyBorder="1" applyAlignment="1">
      <alignment horizontal="right"/>
    </xf>
    <xf numFmtId="2" fontId="3" fillId="5" borderId="3" xfId="0" applyNumberFormat="1" applyFont="1" applyFill="1" applyBorder="1" applyAlignment="1">
      <alignment horizontal="right"/>
    </xf>
    <xf numFmtId="2" fontId="3" fillId="6" borderId="3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3" fillId="2" borderId="8" xfId="0" applyNumberFormat="1" applyFont="1" applyFill="1" applyBorder="1" applyAlignment="1">
      <alignment horizontal="right"/>
    </xf>
    <xf numFmtId="0" fontId="3" fillId="3" borderId="5" xfId="0" applyNumberFormat="1" applyFont="1" applyFill="1" applyBorder="1" applyAlignment="1">
      <alignment horizontal="right"/>
    </xf>
    <xf numFmtId="0" fontId="3" fillId="6" borderId="3" xfId="0" applyNumberFormat="1" applyFont="1" applyFill="1" applyBorder="1" applyAlignment="1">
      <alignment horizontal="right"/>
    </xf>
    <xf numFmtId="2" fontId="3" fillId="3" borderId="2" xfId="0" applyNumberFormat="1" applyFont="1" applyFill="1" applyBorder="1" applyAlignment="1">
      <alignment horizontal="right"/>
    </xf>
    <xf numFmtId="2" fontId="3" fillId="5" borderId="2" xfId="0" applyNumberFormat="1" applyFont="1" applyFill="1" applyBorder="1" applyAlignment="1">
      <alignment horizontal="right"/>
    </xf>
    <xf numFmtId="0" fontId="3" fillId="2" borderId="1" xfId="0" applyNumberFormat="1" applyFont="1" applyFill="1" applyBorder="1"/>
    <xf numFmtId="0" fontId="3" fillId="6" borderId="2" xfId="0" applyNumberFormat="1" applyFont="1" applyFill="1" applyBorder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14" fontId="0" fillId="0" borderId="0" xfId="0" applyNumberFormat="1"/>
    <xf numFmtId="0" fontId="8" fillId="0" borderId="0" xfId="1" applyBorder="1"/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3" fillId="6" borderId="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topLeftCell="A26" workbookViewId="0">
      <selection activeCell="J3" sqref="J3:J4"/>
    </sheetView>
  </sheetViews>
  <sheetFormatPr defaultRowHeight="15" outlineLevelRow="1" x14ac:dyDescent="0.25"/>
  <cols>
    <col min="1" max="1" width="7" style="1" customWidth="1"/>
    <col min="2" max="2" width="28.42578125" style="1" customWidth="1"/>
    <col min="3" max="3" width="10.5703125" style="1" customWidth="1"/>
    <col min="4" max="4" width="11.42578125" customWidth="1"/>
    <col min="5" max="6" width="10.140625" customWidth="1"/>
    <col min="7" max="7" width="10.28515625" customWidth="1"/>
    <col min="8" max="8" width="11.140625" customWidth="1"/>
    <col min="9" max="9" width="10.140625" customWidth="1"/>
    <col min="10" max="10" width="10.28515625" customWidth="1"/>
    <col min="11" max="11" width="10.140625" customWidth="1"/>
  </cols>
  <sheetData>
    <row r="1" spans="1:11" s="1" customFormat="1" ht="18.75" x14ac:dyDescent="0.3">
      <c r="B1" s="202" t="s">
        <v>430</v>
      </c>
      <c r="C1" s="202"/>
      <c r="D1" s="202"/>
      <c r="E1" s="202"/>
      <c r="F1" s="202"/>
      <c r="G1" s="202"/>
      <c r="H1" s="202"/>
      <c r="I1" s="202"/>
    </row>
    <row r="2" spans="1:11" s="1" customFormat="1" x14ac:dyDescent="0.25"/>
    <row r="3" spans="1:11" ht="30" customHeight="1" x14ac:dyDescent="0.25">
      <c r="A3" s="213" t="s">
        <v>1</v>
      </c>
      <c r="B3" s="211" t="s">
        <v>5</v>
      </c>
      <c r="C3" s="213" t="s">
        <v>2</v>
      </c>
      <c r="D3" s="213" t="s">
        <v>3</v>
      </c>
      <c r="E3" s="209" t="s">
        <v>362</v>
      </c>
      <c r="F3" s="209" t="s">
        <v>396</v>
      </c>
      <c r="G3" s="209" t="s">
        <v>397</v>
      </c>
      <c r="H3" s="150" t="s">
        <v>4</v>
      </c>
      <c r="I3" s="209" t="s">
        <v>434</v>
      </c>
      <c r="J3" s="209" t="s">
        <v>435</v>
      </c>
      <c r="K3" s="209" t="s">
        <v>433</v>
      </c>
    </row>
    <row r="4" spans="1:11" ht="28.5" customHeight="1" x14ac:dyDescent="0.25">
      <c r="A4" s="214"/>
      <c r="B4" s="212"/>
      <c r="C4" s="214"/>
      <c r="D4" s="214"/>
      <c r="E4" s="210"/>
      <c r="F4" s="210"/>
      <c r="G4" s="210"/>
      <c r="H4" s="151" t="s">
        <v>398</v>
      </c>
      <c r="I4" s="210"/>
      <c r="J4" s="210"/>
      <c r="K4" s="210"/>
    </row>
    <row r="5" spans="1:11" s="1" customFormat="1" x14ac:dyDescent="0.25">
      <c r="A5" s="16"/>
      <c r="B5" s="203" t="s">
        <v>0</v>
      </c>
      <c r="C5" s="204"/>
      <c r="D5" s="39"/>
      <c r="E5" s="67">
        <f t="shared" ref="E5:K5" si="0">SUM(E6,E20,E55)</f>
        <v>639799.53</v>
      </c>
      <c r="F5" s="67">
        <f t="shared" si="0"/>
        <v>687650.16</v>
      </c>
      <c r="G5" s="28">
        <f t="shared" si="0"/>
        <v>729226</v>
      </c>
      <c r="H5" s="41">
        <f t="shared" si="0"/>
        <v>716421</v>
      </c>
      <c r="I5" s="41">
        <f t="shared" si="0"/>
        <v>723703</v>
      </c>
      <c r="J5" s="42">
        <f t="shared" si="0"/>
        <v>723203</v>
      </c>
      <c r="K5" s="38">
        <f t="shared" si="0"/>
        <v>723203</v>
      </c>
    </row>
    <row r="6" spans="1:11" s="1" customFormat="1" x14ac:dyDescent="0.25">
      <c r="A6" s="11"/>
      <c r="B6" s="207" t="s">
        <v>7</v>
      </c>
      <c r="C6" s="208"/>
      <c r="D6" s="11"/>
      <c r="E6" s="66">
        <f>SUM(E7,E10,E15)</f>
        <v>323138.74</v>
      </c>
      <c r="F6" s="66">
        <f t="shared" ref="F6:K6" si="1">SUM(F7,F10,F15)</f>
        <v>351065.57</v>
      </c>
      <c r="G6" s="40">
        <f t="shared" si="1"/>
        <v>363605</v>
      </c>
      <c r="H6" s="43">
        <f t="shared" si="1"/>
        <v>377194</v>
      </c>
      <c r="I6" s="43">
        <f t="shared" si="1"/>
        <v>377194</v>
      </c>
      <c r="J6" s="44">
        <f t="shared" si="1"/>
        <v>377194</v>
      </c>
      <c r="K6" s="37">
        <f t="shared" si="1"/>
        <v>377194</v>
      </c>
    </row>
    <row r="7" spans="1:11" s="1" customFormat="1" x14ac:dyDescent="0.25">
      <c r="A7" s="6"/>
      <c r="B7" s="205" t="s">
        <v>27</v>
      </c>
      <c r="C7" s="206"/>
      <c r="D7" s="6"/>
      <c r="E7" s="69">
        <f t="shared" ref="E7:K7" si="2">SUM(E8)</f>
        <v>292020.89</v>
      </c>
      <c r="F7" s="69">
        <f t="shared" si="2"/>
        <v>319986.38</v>
      </c>
      <c r="G7" s="128">
        <f t="shared" si="2"/>
        <v>313858</v>
      </c>
      <c r="H7" s="45">
        <f t="shared" si="2"/>
        <v>327447</v>
      </c>
      <c r="I7" s="45">
        <f t="shared" si="2"/>
        <v>327447</v>
      </c>
      <c r="J7" s="46">
        <f t="shared" si="2"/>
        <v>327447</v>
      </c>
      <c r="K7" s="30">
        <f t="shared" si="2"/>
        <v>327447</v>
      </c>
    </row>
    <row r="8" spans="1:11" s="1" customFormat="1" ht="15" hidden="1" customHeight="1" outlineLevel="1" x14ac:dyDescent="0.25">
      <c r="A8" s="7">
        <v>41</v>
      </c>
      <c r="B8" s="10" t="s">
        <v>6</v>
      </c>
      <c r="C8" s="7"/>
      <c r="D8" s="7">
        <v>111003</v>
      </c>
      <c r="E8" s="68">
        <v>292020.89</v>
      </c>
      <c r="F8" s="68">
        <v>319986.38</v>
      </c>
      <c r="G8" s="12">
        <v>313858</v>
      </c>
      <c r="H8" s="120">
        <v>327447</v>
      </c>
      <c r="I8" s="47">
        <v>327447</v>
      </c>
      <c r="J8" s="48">
        <v>327447</v>
      </c>
      <c r="K8" s="12">
        <v>327447</v>
      </c>
    </row>
    <row r="9" spans="1:11" s="1" customFormat="1" collapsed="1" x14ac:dyDescent="0.25">
      <c r="A9" s="7"/>
      <c r="B9" s="24"/>
      <c r="C9" s="72"/>
      <c r="D9" s="7"/>
      <c r="E9" s="68"/>
      <c r="F9" s="68"/>
      <c r="G9" s="12"/>
      <c r="H9" s="47"/>
      <c r="I9" s="47"/>
      <c r="J9" s="48"/>
      <c r="K9" s="12"/>
    </row>
    <row r="10" spans="1:11" s="1" customFormat="1" x14ac:dyDescent="0.25">
      <c r="A10" s="6"/>
      <c r="B10" s="205" t="s">
        <v>28</v>
      </c>
      <c r="C10" s="206"/>
      <c r="D10" s="6"/>
      <c r="E10" s="69">
        <f>SUM(E11:E13)</f>
        <v>30715.850000000002</v>
      </c>
      <c r="F10" s="69">
        <f t="shared" ref="F10:K10" si="3">SUM(F11:F13)</f>
        <v>30673.19</v>
      </c>
      <c r="G10" s="128">
        <f t="shared" si="3"/>
        <v>31347</v>
      </c>
      <c r="H10" s="45">
        <f t="shared" si="3"/>
        <v>31347</v>
      </c>
      <c r="I10" s="45">
        <f t="shared" si="3"/>
        <v>31347</v>
      </c>
      <c r="J10" s="46">
        <f t="shared" si="3"/>
        <v>31347</v>
      </c>
      <c r="K10" s="30">
        <f t="shared" si="3"/>
        <v>31347</v>
      </c>
    </row>
    <row r="11" spans="1:11" s="1" customFormat="1" ht="15" hidden="1" customHeight="1" outlineLevel="1" x14ac:dyDescent="0.25">
      <c r="A11" s="7">
        <v>41</v>
      </c>
      <c r="B11" s="10" t="s">
        <v>8</v>
      </c>
      <c r="C11" s="7"/>
      <c r="D11" s="7">
        <v>121001</v>
      </c>
      <c r="E11" s="68">
        <v>20050.09</v>
      </c>
      <c r="F11" s="25">
        <v>19949.900000000001</v>
      </c>
      <c r="G11" s="47">
        <v>20480</v>
      </c>
      <c r="H11" s="120">
        <v>20480</v>
      </c>
      <c r="I11" s="47">
        <v>20480</v>
      </c>
      <c r="J11" s="48">
        <v>20480</v>
      </c>
      <c r="K11" s="12">
        <v>20480</v>
      </c>
    </row>
    <row r="12" spans="1:11" s="1" customFormat="1" ht="15" hidden="1" customHeight="1" outlineLevel="1" x14ac:dyDescent="0.25">
      <c r="A12" s="7">
        <v>41</v>
      </c>
      <c r="B12" s="10" t="s">
        <v>9</v>
      </c>
      <c r="C12" s="7"/>
      <c r="D12" s="7">
        <v>121002</v>
      </c>
      <c r="E12" s="68">
        <v>10631.02</v>
      </c>
      <c r="F12" s="12">
        <v>10684.24</v>
      </c>
      <c r="G12" s="47">
        <v>10830</v>
      </c>
      <c r="H12" s="120">
        <v>10830</v>
      </c>
      <c r="I12" s="47">
        <v>10830</v>
      </c>
      <c r="J12" s="48">
        <v>10830</v>
      </c>
      <c r="K12" s="12">
        <v>10830</v>
      </c>
    </row>
    <row r="13" spans="1:11" s="1" customFormat="1" ht="15" hidden="1" customHeight="1" outlineLevel="1" x14ac:dyDescent="0.25">
      <c r="A13" s="7">
        <v>41</v>
      </c>
      <c r="B13" s="10" t="s">
        <v>10</v>
      </c>
      <c r="C13" s="7"/>
      <c r="D13" s="7">
        <v>121003</v>
      </c>
      <c r="E13" s="68">
        <v>34.74</v>
      </c>
      <c r="F13" s="12">
        <v>39.049999999999997</v>
      </c>
      <c r="G13" s="47">
        <v>37</v>
      </c>
      <c r="H13" s="120">
        <v>37</v>
      </c>
      <c r="I13" s="47">
        <v>37</v>
      </c>
      <c r="J13" s="48">
        <v>37</v>
      </c>
      <c r="K13" s="12">
        <v>37</v>
      </c>
    </row>
    <row r="14" spans="1:11" s="1" customFormat="1" collapsed="1" x14ac:dyDescent="0.25">
      <c r="A14" s="7"/>
      <c r="B14" s="24"/>
      <c r="C14" s="72"/>
      <c r="D14" s="7"/>
      <c r="E14" s="68"/>
      <c r="F14" s="12"/>
      <c r="G14" s="47"/>
      <c r="H14" s="47"/>
      <c r="I14" s="47"/>
      <c r="J14" s="48"/>
      <c r="K14" s="12"/>
    </row>
    <row r="15" spans="1:11" s="1" customFormat="1" x14ac:dyDescent="0.25">
      <c r="A15" s="6"/>
      <c r="B15" s="205" t="s">
        <v>29</v>
      </c>
      <c r="C15" s="206"/>
      <c r="D15" s="6"/>
      <c r="E15" s="69">
        <f t="shared" ref="E15:K15" si="4">SUM(E16:E18)</f>
        <v>402</v>
      </c>
      <c r="F15" s="69">
        <f t="shared" si="4"/>
        <v>406</v>
      </c>
      <c r="G15" s="128">
        <f t="shared" si="4"/>
        <v>18400</v>
      </c>
      <c r="H15" s="45">
        <f t="shared" si="4"/>
        <v>18400</v>
      </c>
      <c r="I15" s="45">
        <f t="shared" si="4"/>
        <v>18400</v>
      </c>
      <c r="J15" s="46">
        <f t="shared" si="4"/>
        <v>18400</v>
      </c>
      <c r="K15" s="30">
        <f t="shared" si="4"/>
        <v>18400</v>
      </c>
    </row>
    <row r="16" spans="1:11" s="1" customFormat="1" ht="15" hidden="1" customHeight="1" outlineLevel="1" x14ac:dyDescent="0.25">
      <c r="A16" s="7">
        <v>41</v>
      </c>
      <c r="B16" s="10" t="s">
        <v>11</v>
      </c>
      <c r="C16" s="7"/>
      <c r="D16" s="7">
        <v>133001</v>
      </c>
      <c r="E16" s="68">
        <v>402</v>
      </c>
      <c r="F16" s="25">
        <v>406</v>
      </c>
      <c r="G16" s="47">
        <v>400</v>
      </c>
      <c r="H16" s="47">
        <v>400</v>
      </c>
      <c r="I16" s="47">
        <v>400</v>
      </c>
      <c r="J16" s="48">
        <v>400</v>
      </c>
      <c r="K16" s="12">
        <v>400</v>
      </c>
    </row>
    <row r="17" spans="1:11" s="1" customFormat="1" ht="15" hidden="1" customHeight="1" outlineLevel="1" x14ac:dyDescent="0.25">
      <c r="A17" s="7">
        <v>41</v>
      </c>
      <c r="B17" s="10" t="s">
        <v>363</v>
      </c>
      <c r="C17" s="7"/>
      <c r="D17" s="7">
        <v>133013</v>
      </c>
      <c r="E17" s="68">
        <v>0</v>
      </c>
      <c r="F17" s="12">
        <v>0</v>
      </c>
      <c r="G17" s="47">
        <v>18000</v>
      </c>
      <c r="H17" s="47">
        <v>18000</v>
      </c>
      <c r="I17" s="47">
        <v>18000</v>
      </c>
      <c r="J17" s="48">
        <v>18000</v>
      </c>
      <c r="K17" s="12">
        <v>18000</v>
      </c>
    </row>
    <row r="18" spans="1:11" s="1" customFormat="1" ht="15" hidden="1" customHeight="1" outlineLevel="1" x14ac:dyDescent="0.25">
      <c r="A18" s="7">
        <v>41</v>
      </c>
      <c r="B18" s="10" t="s">
        <v>258</v>
      </c>
      <c r="C18" s="72"/>
      <c r="D18" s="7">
        <v>134001</v>
      </c>
      <c r="E18" s="68">
        <v>0</v>
      </c>
      <c r="F18" s="12">
        <v>0</v>
      </c>
      <c r="G18" s="47">
        <v>0</v>
      </c>
      <c r="H18" s="47">
        <v>0</v>
      </c>
      <c r="I18" s="47">
        <v>0</v>
      </c>
      <c r="J18" s="48">
        <v>0</v>
      </c>
      <c r="K18" s="12">
        <v>0</v>
      </c>
    </row>
    <row r="19" spans="1:11" s="1" customFormat="1" ht="15" hidden="1" customHeight="1" outlineLevel="1" x14ac:dyDescent="0.25">
      <c r="A19" s="7"/>
      <c r="B19" s="10"/>
      <c r="C19" s="72"/>
      <c r="D19" s="7"/>
      <c r="E19" s="68"/>
      <c r="F19" s="12"/>
      <c r="G19" s="47"/>
      <c r="H19" s="47"/>
      <c r="I19" s="47"/>
      <c r="J19" s="48"/>
      <c r="K19" s="12"/>
    </row>
    <row r="20" spans="1:11" s="1" customFormat="1" collapsed="1" x14ac:dyDescent="0.25">
      <c r="A20" s="22"/>
      <c r="B20" s="207" t="s">
        <v>13</v>
      </c>
      <c r="C20" s="208"/>
      <c r="D20" s="22"/>
      <c r="E20" s="66">
        <f t="shared" ref="E20:K20" si="5">SUM(E21,E27,E46,E51)</f>
        <v>130864.6</v>
      </c>
      <c r="F20" s="37">
        <f t="shared" si="5"/>
        <v>123792.94</v>
      </c>
      <c r="G20" s="43">
        <f t="shared" si="5"/>
        <v>123074</v>
      </c>
      <c r="H20" s="43">
        <f t="shared" si="5"/>
        <v>127795</v>
      </c>
      <c r="I20" s="43">
        <f t="shared" si="5"/>
        <v>128874</v>
      </c>
      <c r="J20" s="44">
        <f t="shared" si="5"/>
        <v>128874</v>
      </c>
      <c r="K20" s="37">
        <f t="shared" si="5"/>
        <v>128874</v>
      </c>
    </row>
    <row r="21" spans="1:11" s="1" customFormat="1" x14ac:dyDescent="0.25">
      <c r="A21" s="14"/>
      <c r="B21" s="205" t="s">
        <v>30</v>
      </c>
      <c r="C21" s="206"/>
      <c r="D21" s="14"/>
      <c r="E21" s="69">
        <f t="shared" ref="E21:K21" si="6">SUM(E22:E25)</f>
        <v>87895.17</v>
      </c>
      <c r="F21" s="30">
        <f t="shared" si="6"/>
        <v>88933.05</v>
      </c>
      <c r="G21" s="45">
        <f t="shared" si="6"/>
        <v>101000</v>
      </c>
      <c r="H21" s="45">
        <f t="shared" si="6"/>
        <v>94200</v>
      </c>
      <c r="I21" s="45">
        <f t="shared" si="6"/>
        <v>98000</v>
      </c>
      <c r="J21" s="46">
        <f t="shared" si="6"/>
        <v>98000</v>
      </c>
      <c r="K21" s="30">
        <f t="shared" si="6"/>
        <v>98000</v>
      </c>
    </row>
    <row r="22" spans="1:11" s="1" customFormat="1" ht="15.75" hidden="1" customHeight="1" outlineLevel="1" x14ac:dyDescent="0.25">
      <c r="A22" s="7">
        <v>41</v>
      </c>
      <c r="B22" s="10" t="s">
        <v>12</v>
      </c>
      <c r="C22" s="7"/>
      <c r="D22" s="7">
        <v>212002</v>
      </c>
      <c r="E22" s="68">
        <v>2758</v>
      </c>
      <c r="F22" s="12">
        <v>412.62</v>
      </c>
      <c r="G22" s="47">
        <v>2000</v>
      </c>
      <c r="H22" s="47">
        <v>2000</v>
      </c>
      <c r="I22" s="47">
        <v>2000</v>
      </c>
      <c r="J22" s="48">
        <v>2000</v>
      </c>
      <c r="K22" s="12">
        <v>2000</v>
      </c>
    </row>
    <row r="23" spans="1:11" s="1" customFormat="1" ht="15.75" hidden="1" customHeight="1" outlineLevel="1" x14ac:dyDescent="0.25">
      <c r="A23" s="7">
        <v>41</v>
      </c>
      <c r="B23" s="10" t="s">
        <v>384</v>
      </c>
      <c r="C23" s="7"/>
      <c r="D23" s="7">
        <v>212003</v>
      </c>
      <c r="E23" s="68">
        <v>25500</v>
      </c>
      <c r="F23" s="12">
        <v>19060.79</v>
      </c>
      <c r="G23" s="47">
        <v>23000</v>
      </c>
      <c r="H23" s="47">
        <v>23000</v>
      </c>
      <c r="I23" s="47">
        <v>23000</v>
      </c>
      <c r="J23" s="48">
        <v>23000</v>
      </c>
      <c r="K23" s="12">
        <v>23000</v>
      </c>
    </row>
    <row r="24" spans="1:11" s="1" customFormat="1" ht="15.75" hidden="1" customHeight="1" outlineLevel="1" x14ac:dyDescent="0.25">
      <c r="A24" s="7">
        <v>41</v>
      </c>
      <c r="B24" s="10" t="s">
        <v>295</v>
      </c>
      <c r="C24" s="7"/>
      <c r="D24" s="7">
        <v>212003</v>
      </c>
      <c r="E24" s="68">
        <v>59637.17</v>
      </c>
      <c r="F24" s="12">
        <v>69459.64</v>
      </c>
      <c r="G24" s="47">
        <v>75000</v>
      </c>
      <c r="H24" s="47">
        <v>68200</v>
      </c>
      <c r="I24" s="47">
        <v>72000</v>
      </c>
      <c r="J24" s="48">
        <v>72000</v>
      </c>
      <c r="K24" s="12">
        <v>72000</v>
      </c>
    </row>
    <row r="25" spans="1:11" s="1" customFormat="1" ht="15" hidden="1" customHeight="1" outlineLevel="1" x14ac:dyDescent="0.25">
      <c r="A25" s="7">
        <v>41</v>
      </c>
      <c r="B25" s="10" t="s">
        <v>367</v>
      </c>
      <c r="C25" s="7"/>
      <c r="D25" s="7">
        <v>212004</v>
      </c>
      <c r="E25" s="68">
        <v>0</v>
      </c>
      <c r="F25" s="12">
        <v>0</v>
      </c>
      <c r="G25" s="120">
        <v>1000</v>
      </c>
      <c r="H25" s="120">
        <v>1000</v>
      </c>
      <c r="I25" s="120">
        <v>1000</v>
      </c>
      <c r="J25" s="91">
        <v>1000</v>
      </c>
      <c r="K25" s="92">
        <v>1000</v>
      </c>
    </row>
    <row r="26" spans="1:11" s="1" customFormat="1" collapsed="1" x14ac:dyDescent="0.25">
      <c r="A26" s="7"/>
      <c r="B26" s="129"/>
      <c r="C26" s="72"/>
      <c r="D26" s="7"/>
      <c r="E26" s="68"/>
      <c r="F26" s="12"/>
      <c r="G26" s="47"/>
      <c r="H26" s="47"/>
      <c r="I26" s="47"/>
      <c r="J26" s="48"/>
      <c r="K26" s="12"/>
    </row>
    <row r="27" spans="1:11" s="1" customFormat="1" x14ac:dyDescent="0.25">
      <c r="A27" s="14"/>
      <c r="B27" s="205" t="s">
        <v>31</v>
      </c>
      <c r="C27" s="206"/>
      <c r="D27" s="14"/>
      <c r="E27" s="69">
        <f t="shared" ref="E27:K27" si="7">SUM(E28:E44)</f>
        <v>42192.28</v>
      </c>
      <c r="F27" s="69">
        <f t="shared" si="7"/>
        <v>29165.65</v>
      </c>
      <c r="G27" s="30">
        <f t="shared" si="7"/>
        <v>21900</v>
      </c>
      <c r="H27" s="45">
        <f t="shared" si="7"/>
        <v>31200</v>
      </c>
      <c r="I27" s="45">
        <f t="shared" si="7"/>
        <v>30700</v>
      </c>
      <c r="J27" s="46">
        <f t="shared" si="7"/>
        <v>30700</v>
      </c>
      <c r="K27" s="30">
        <f t="shared" si="7"/>
        <v>30700</v>
      </c>
    </row>
    <row r="28" spans="1:11" s="1" customFormat="1" ht="15" hidden="1" customHeight="1" outlineLevel="1" x14ac:dyDescent="0.25">
      <c r="A28" s="7">
        <v>41</v>
      </c>
      <c r="B28" s="10" t="s">
        <v>14</v>
      </c>
      <c r="C28" s="7"/>
      <c r="D28" s="7">
        <v>221004</v>
      </c>
      <c r="E28" s="68">
        <v>3009</v>
      </c>
      <c r="F28" s="25">
        <v>1028.5</v>
      </c>
      <c r="G28" s="47">
        <v>1700</v>
      </c>
      <c r="H28" s="47">
        <v>1700</v>
      </c>
      <c r="I28" s="47">
        <v>1700</v>
      </c>
      <c r="J28" s="48">
        <v>1700</v>
      </c>
      <c r="K28" s="12">
        <v>1700</v>
      </c>
    </row>
    <row r="29" spans="1:11" s="1" customFormat="1" ht="15" hidden="1" customHeight="1" outlineLevel="1" x14ac:dyDescent="0.25">
      <c r="A29" s="23">
        <v>41</v>
      </c>
      <c r="B29" s="93" t="s">
        <v>79</v>
      </c>
      <c r="C29" s="94"/>
      <c r="D29" s="23">
        <v>222003</v>
      </c>
      <c r="E29" s="71">
        <v>0</v>
      </c>
      <c r="F29" s="25">
        <v>0</v>
      </c>
      <c r="G29" s="49">
        <v>0</v>
      </c>
      <c r="H29" s="49">
        <v>0</v>
      </c>
      <c r="I29" s="49">
        <v>0</v>
      </c>
      <c r="J29" s="50">
        <v>0</v>
      </c>
      <c r="K29" s="25">
        <v>0</v>
      </c>
    </row>
    <row r="30" spans="1:11" s="1" customFormat="1" ht="15.75" hidden="1" customHeight="1" outlineLevel="1" x14ac:dyDescent="0.25">
      <c r="A30" s="7">
        <v>132</v>
      </c>
      <c r="B30" s="10" t="s">
        <v>91</v>
      </c>
      <c r="C30" s="7"/>
      <c r="D30" s="7">
        <v>223001</v>
      </c>
      <c r="E30" s="68">
        <v>13120.63</v>
      </c>
      <c r="F30" s="12">
        <v>209</v>
      </c>
      <c r="G30" s="120">
        <v>0</v>
      </c>
      <c r="H30" s="47">
        <v>0</v>
      </c>
      <c r="I30" s="120">
        <v>0</v>
      </c>
      <c r="J30" s="91">
        <v>0</v>
      </c>
      <c r="K30" s="92">
        <v>0</v>
      </c>
    </row>
    <row r="31" spans="1:11" s="1" customFormat="1" ht="15" hidden="1" customHeight="1" outlineLevel="1" x14ac:dyDescent="0.25">
      <c r="A31" s="7">
        <v>41</v>
      </c>
      <c r="B31" s="10" t="s">
        <v>15</v>
      </c>
      <c r="C31" s="7"/>
      <c r="D31" s="7">
        <v>223001</v>
      </c>
      <c r="E31" s="68">
        <v>280</v>
      </c>
      <c r="F31" s="12">
        <v>387</v>
      </c>
      <c r="G31" s="47">
        <v>0</v>
      </c>
      <c r="H31" s="47">
        <v>500</v>
      </c>
      <c r="I31" s="47">
        <v>500</v>
      </c>
      <c r="J31" s="48">
        <v>500</v>
      </c>
      <c r="K31" s="12">
        <v>500</v>
      </c>
    </row>
    <row r="32" spans="1:11" s="1" customFormat="1" ht="15" hidden="1" customHeight="1" outlineLevel="1" x14ac:dyDescent="0.25">
      <c r="A32" s="7">
        <v>41</v>
      </c>
      <c r="B32" s="10" t="s">
        <v>379</v>
      </c>
      <c r="C32" s="7"/>
      <c r="D32" s="7">
        <v>223001</v>
      </c>
      <c r="E32" s="68">
        <v>591.70000000000005</v>
      </c>
      <c r="F32" s="12">
        <v>797</v>
      </c>
      <c r="G32" s="47">
        <v>600</v>
      </c>
      <c r="H32" s="47">
        <v>600</v>
      </c>
      <c r="I32" s="47">
        <v>600</v>
      </c>
      <c r="J32" s="48">
        <v>600</v>
      </c>
      <c r="K32" s="12">
        <v>600</v>
      </c>
    </row>
    <row r="33" spans="1:12" s="1" customFormat="1" ht="15" hidden="1" customHeight="1" outlineLevel="1" x14ac:dyDescent="0.25">
      <c r="A33" s="7">
        <v>41</v>
      </c>
      <c r="B33" s="10" t="s">
        <v>420</v>
      </c>
      <c r="C33" s="7"/>
      <c r="D33" s="7">
        <v>223001</v>
      </c>
      <c r="E33" s="68">
        <v>558</v>
      </c>
      <c r="F33" s="12">
        <v>516</v>
      </c>
      <c r="G33" s="47">
        <v>0</v>
      </c>
      <c r="H33" s="47">
        <v>500</v>
      </c>
      <c r="I33" s="47">
        <v>500</v>
      </c>
      <c r="J33" s="48">
        <v>500</v>
      </c>
      <c r="K33" s="12">
        <v>500</v>
      </c>
    </row>
    <row r="34" spans="1:12" s="1" customFormat="1" ht="15" hidden="1" customHeight="1" outlineLevel="1" x14ac:dyDescent="0.25">
      <c r="A34" s="23">
        <v>41</v>
      </c>
      <c r="B34" s="24" t="s">
        <v>275</v>
      </c>
      <c r="C34" s="23"/>
      <c r="D34" s="23">
        <v>223001</v>
      </c>
      <c r="E34" s="71">
        <v>16807.07</v>
      </c>
      <c r="F34" s="25">
        <v>18205.25</v>
      </c>
      <c r="G34" s="49">
        <v>0</v>
      </c>
      <c r="H34" s="49">
        <v>0</v>
      </c>
      <c r="I34" s="49">
        <v>0</v>
      </c>
      <c r="J34" s="50">
        <v>0</v>
      </c>
      <c r="K34" s="25">
        <v>0</v>
      </c>
    </row>
    <row r="35" spans="1:12" s="1" customFormat="1" ht="15" hidden="1" customHeight="1" outlineLevel="1" x14ac:dyDescent="0.25">
      <c r="A35" s="7">
        <v>41</v>
      </c>
      <c r="B35" s="10" t="s">
        <v>380</v>
      </c>
      <c r="C35" s="7"/>
      <c r="D35" s="7">
        <v>223001</v>
      </c>
      <c r="E35" s="68">
        <v>167</v>
      </c>
      <c r="F35" s="12">
        <v>10</v>
      </c>
      <c r="G35" s="47">
        <v>200</v>
      </c>
      <c r="H35" s="47">
        <v>200</v>
      </c>
      <c r="I35" s="47">
        <v>200</v>
      </c>
      <c r="J35" s="48">
        <v>200</v>
      </c>
      <c r="K35" s="12">
        <v>200</v>
      </c>
    </row>
    <row r="36" spans="1:12" s="1" customFormat="1" ht="15" hidden="1" customHeight="1" outlineLevel="1" x14ac:dyDescent="0.25">
      <c r="A36" s="7">
        <v>41</v>
      </c>
      <c r="B36" s="10" t="s">
        <v>381</v>
      </c>
      <c r="C36" s="7"/>
      <c r="D36" s="7">
        <v>223001</v>
      </c>
      <c r="E36" s="68">
        <v>10</v>
      </c>
      <c r="F36" s="12">
        <v>50</v>
      </c>
      <c r="G36" s="47">
        <v>100</v>
      </c>
      <c r="H36" s="120">
        <v>100</v>
      </c>
      <c r="I36" s="47">
        <v>100</v>
      </c>
      <c r="J36" s="48">
        <v>100</v>
      </c>
      <c r="K36" s="12">
        <v>100</v>
      </c>
    </row>
    <row r="37" spans="1:12" s="1" customFormat="1" ht="14.25" hidden="1" customHeight="1" outlineLevel="1" x14ac:dyDescent="0.25">
      <c r="A37" s="23">
        <v>41</v>
      </c>
      <c r="B37" s="24" t="s">
        <v>382</v>
      </c>
      <c r="C37" s="23"/>
      <c r="D37" s="23">
        <v>223001</v>
      </c>
      <c r="E37" s="71">
        <v>723.62</v>
      </c>
      <c r="F37" s="25">
        <v>1711.7</v>
      </c>
      <c r="G37" s="49">
        <v>800</v>
      </c>
      <c r="H37" s="49">
        <v>2300</v>
      </c>
      <c r="I37" s="49">
        <v>2000</v>
      </c>
      <c r="J37" s="50">
        <v>2000</v>
      </c>
      <c r="K37" s="25">
        <v>2000</v>
      </c>
    </row>
    <row r="38" spans="1:12" s="1" customFormat="1" ht="15" hidden="1" customHeight="1" outlineLevel="1" x14ac:dyDescent="0.25">
      <c r="A38" s="23">
        <v>41</v>
      </c>
      <c r="B38" s="24" t="s">
        <v>16</v>
      </c>
      <c r="C38" s="23"/>
      <c r="D38" s="23">
        <v>223001</v>
      </c>
      <c r="E38" s="71">
        <v>0</v>
      </c>
      <c r="F38" s="25">
        <v>0</v>
      </c>
      <c r="G38" s="49">
        <v>0</v>
      </c>
      <c r="H38" s="49">
        <v>0</v>
      </c>
      <c r="I38" s="49">
        <v>0</v>
      </c>
      <c r="J38" s="50">
        <v>0</v>
      </c>
      <c r="K38" s="25">
        <v>0</v>
      </c>
    </row>
    <row r="39" spans="1:12" s="1" customFormat="1" ht="15" hidden="1" customHeight="1" outlineLevel="1" x14ac:dyDescent="0.25">
      <c r="A39" s="7">
        <v>41</v>
      </c>
      <c r="B39" s="10" t="s">
        <v>378</v>
      </c>
      <c r="C39" s="7"/>
      <c r="D39" s="7">
        <v>223001</v>
      </c>
      <c r="E39" s="68">
        <v>240</v>
      </c>
      <c r="F39" s="12">
        <v>672.2</v>
      </c>
      <c r="G39" s="47">
        <v>200</v>
      </c>
      <c r="H39" s="47">
        <v>200</v>
      </c>
      <c r="I39" s="47">
        <v>200</v>
      </c>
      <c r="J39" s="48">
        <v>200</v>
      </c>
      <c r="K39" s="12">
        <v>200</v>
      </c>
    </row>
    <row r="40" spans="1:12" s="1" customFormat="1" ht="15" hidden="1" customHeight="1" outlineLevel="1" x14ac:dyDescent="0.25">
      <c r="A40" s="7">
        <v>41</v>
      </c>
      <c r="B40" s="10" t="s">
        <v>383</v>
      </c>
      <c r="C40" s="7"/>
      <c r="D40" s="7">
        <v>223001</v>
      </c>
      <c r="E40" s="68">
        <v>6685.26</v>
      </c>
      <c r="F40" s="12">
        <v>5579</v>
      </c>
      <c r="G40" s="47">
        <v>0</v>
      </c>
      <c r="H40" s="120">
        <v>0</v>
      </c>
      <c r="I40" s="120">
        <v>0</v>
      </c>
      <c r="J40" s="91">
        <v>0</v>
      </c>
      <c r="K40" s="92">
        <v>0</v>
      </c>
    </row>
    <row r="41" spans="1:12" s="1" customFormat="1" ht="15" hidden="1" customHeight="1" outlineLevel="1" x14ac:dyDescent="0.25">
      <c r="A41" s="7">
        <v>41</v>
      </c>
      <c r="B41" s="10" t="s">
        <v>17</v>
      </c>
      <c r="C41" s="7"/>
      <c r="D41" s="7">
        <v>223002</v>
      </c>
      <c r="E41" s="68">
        <v>0</v>
      </c>
      <c r="F41" s="12">
        <v>0</v>
      </c>
      <c r="G41" s="47">
        <v>2200</v>
      </c>
      <c r="H41" s="120">
        <v>2200</v>
      </c>
      <c r="I41" s="120">
        <v>2200</v>
      </c>
      <c r="J41" s="91">
        <v>2200</v>
      </c>
      <c r="K41" s="92">
        <v>2200</v>
      </c>
    </row>
    <row r="42" spans="1:12" s="1" customFormat="1" ht="15" hidden="1" customHeight="1" outlineLevel="1" x14ac:dyDescent="0.25">
      <c r="A42" s="7">
        <v>41</v>
      </c>
      <c r="B42" s="10" t="s">
        <v>421</v>
      </c>
      <c r="C42" s="7"/>
      <c r="D42" s="7">
        <v>223003</v>
      </c>
      <c r="E42" s="68"/>
      <c r="F42" s="12"/>
      <c r="G42" s="47"/>
      <c r="H42" s="120">
        <v>6800</v>
      </c>
      <c r="I42" s="120">
        <v>6900</v>
      </c>
      <c r="J42" s="91">
        <v>6900</v>
      </c>
      <c r="K42" s="92">
        <v>6900</v>
      </c>
    </row>
    <row r="43" spans="1:12" s="1" customFormat="1" ht="15" hidden="1" customHeight="1" outlineLevel="1" x14ac:dyDescent="0.25">
      <c r="A43" s="7">
        <v>41</v>
      </c>
      <c r="B43" s="10" t="s">
        <v>18</v>
      </c>
      <c r="C43" s="7"/>
      <c r="D43" s="7">
        <v>223002</v>
      </c>
      <c r="E43" s="68">
        <v>0</v>
      </c>
      <c r="F43" s="12">
        <v>0</v>
      </c>
      <c r="G43" s="47">
        <v>900</v>
      </c>
      <c r="H43" s="47">
        <v>900</v>
      </c>
      <c r="I43" s="47">
        <v>600</v>
      </c>
      <c r="J43" s="48">
        <v>600</v>
      </c>
      <c r="K43" s="12">
        <v>600</v>
      </c>
    </row>
    <row r="44" spans="1:12" s="1" customFormat="1" ht="15" hidden="1" customHeight="1" outlineLevel="1" x14ac:dyDescent="0.25">
      <c r="A44" s="7">
        <v>41</v>
      </c>
      <c r="B44" s="10" t="s">
        <v>403</v>
      </c>
      <c r="C44" s="7"/>
      <c r="D44" s="7">
        <v>223003</v>
      </c>
      <c r="E44" s="68">
        <v>0</v>
      </c>
      <c r="F44" s="12">
        <v>0</v>
      </c>
      <c r="G44" s="47">
        <v>15200</v>
      </c>
      <c r="H44" s="47">
        <v>15200</v>
      </c>
      <c r="I44" s="120">
        <v>15200</v>
      </c>
      <c r="J44" s="91">
        <v>15200</v>
      </c>
      <c r="K44" s="92">
        <v>15200</v>
      </c>
    </row>
    <row r="45" spans="1:12" s="1" customFormat="1" collapsed="1" x14ac:dyDescent="0.25">
      <c r="A45" s="7"/>
      <c r="B45" s="24"/>
      <c r="C45" s="72"/>
      <c r="D45" s="7"/>
      <c r="E45" s="68"/>
      <c r="F45" s="12"/>
      <c r="G45" s="47"/>
      <c r="H45" s="47"/>
      <c r="I45" s="47"/>
      <c r="J45" s="48"/>
      <c r="K45" s="12"/>
    </row>
    <row r="46" spans="1:12" s="1" customFormat="1" x14ac:dyDescent="0.25">
      <c r="A46" s="14"/>
      <c r="B46" s="205" t="s">
        <v>32</v>
      </c>
      <c r="C46" s="206"/>
      <c r="D46" s="14"/>
      <c r="E46" s="69">
        <f>SUM(E47:E49)</f>
        <v>172.99</v>
      </c>
      <c r="F46" s="30">
        <f t="shared" ref="F46:K46" si="8">SUM(F47:F49)</f>
        <v>176.17</v>
      </c>
      <c r="G46" s="45">
        <f t="shared" si="8"/>
        <v>174</v>
      </c>
      <c r="H46" s="45">
        <f t="shared" si="8"/>
        <v>174</v>
      </c>
      <c r="I46" s="45">
        <f t="shared" si="8"/>
        <v>174</v>
      </c>
      <c r="J46" s="46">
        <f t="shared" si="8"/>
        <v>174</v>
      </c>
      <c r="K46" s="30">
        <f t="shared" si="8"/>
        <v>174</v>
      </c>
    </row>
    <row r="47" spans="1:12" s="1" customFormat="1" ht="15" hidden="1" customHeight="1" outlineLevel="1" x14ac:dyDescent="0.25">
      <c r="A47" s="7">
        <v>41</v>
      </c>
      <c r="B47" s="10" t="s">
        <v>92</v>
      </c>
      <c r="C47" s="89"/>
      <c r="D47" s="7">
        <v>243</v>
      </c>
      <c r="E47" s="68">
        <v>172.99</v>
      </c>
      <c r="F47" s="12">
        <v>176.17</v>
      </c>
      <c r="G47" s="47">
        <v>170</v>
      </c>
      <c r="H47" s="120">
        <v>170</v>
      </c>
      <c r="I47" s="120">
        <v>170</v>
      </c>
      <c r="J47" s="91">
        <v>170</v>
      </c>
      <c r="K47" s="92">
        <v>170</v>
      </c>
    </row>
    <row r="48" spans="1:12" s="1" customFormat="1" ht="15" hidden="1" customHeight="1" outlineLevel="1" x14ac:dyDescent="0.25">
      <c r="A48" s="7">
        <v>41</v>
      </c>
      <c r="B48" s="10" t="s">
        <v>93</v>
      </c>
      <c r="C48" s="7"/>
      <c r="D48" s="7">
        <v>243</v>
      </c>
      <c r="E48" s="68">
        <v>0</v>
      </c>
      <c r="F48" s="12">
        <v>0</v>
      </c>
      <c r="G48" s="47">
        <v>4</v>
      </c>
      <c r="H48" s="120">
        <v>4</v>
      </c>
      <c r="I48" s="120">
        <v>4</v>
      </c>
      <c r="J48" s="91">
        <v>4</v>
      </c>
      <c r="K48" s="92">
        <v>4</v>
      </c>
      <c r="L48" s="172"/>
    </row>
    <row r="49" spans="1:11" s="1" customFormat="1" ht="15" hidden="1" customHeight="1" outlineLevel="1" x14ac:dyDescent="0.25">
      <c r="A49" s="7">
        <v>41</v>
      </c>
      <c r="B49" s="24" t="s">
        <v>385</v>
      </c>
      <c r="C49" s="72"/>
      <c r="D49" s="7">
        <v>243</v>
      </c>
      <c r="E49" s="68">
        <v>0</v>
      </c>
      <c r="F49" s="12">
        <v>0</v>
      </c>
      <c r="G49" s="47">
        <v>0</v>
      </c>
      <c r="H49" s="120">
        <v>0</v>
      </c>
      <c r="I49" s="120">
        <v>0</v>
      </c>
      <c r="J49" s="91">
        <v>0</v>
      </c>
      <c r="K49" s="92">
        <v>0</v>
      </c>
    </row>
    <row r="50" spans="1:11" s="1" customFormat="1" collapsed="1" x14ac:dyDescent="0.25">
      <c r="A50" s="7"/>
      <c r="B50" s="93"/>
      <c r="C50" s="72"/>
      <c r="D50" s="7"/>
      <c r="E50" s="68"/>
      <c r="F50" s="12"/>
      <c r="G50" s="47"/>
      <c r="H50" s="47"/>
      <c r="I50" s="47"/>
      <c r="J50" s="48"/>
      <c r="K50" s="12"/>
    </row>
    <row r="51" spans="1:11" s="1" customFormat="1" x14ac:dyDescent="0.25">
      <c r="A51" s="14"/>
      <c r="B51" s="205" t="s">
        <v>84</v>
      </c>
      <c r="C51" s="206"/>
      <c r="D51" s="14"/>
      <c r="E51" s="69">
        <f>SUM(E52:E53)</f>
        <v>604.16</v>
      </c>
      <c r="F51" s="69">
        <f t="shared" ref="F51:K51" si="9">SUM(F52:F53)</f>
        <v>5518.07</v>
      </c>
      <c r="G51" s="30">
        <f t="shared" si="9"/>
        <v>0</v>
      </c>
      <c r="H51" s="45">
        <f t="shared" si="9"/>
        <v>2221</v>
      </c>
      <c r="I51" s="45">
        <f t="shared" si="9"/>
        <v>0</v>
      </c>
      <c r="J51" s="46">
        <f t="shared" si="9"/>
        <v>0</v>
      </c>
      <c r="K51" s="30">
        <f t="shared" si="9"/>
        <v>0</v>
      </c>
    </row>
    <row r="52" spans="1:11" s="1" customFormat="1" ht="15" hidden="1" customHeight="1" outlineLevel="1" x14ac:dyDescent="0.25">
      <c r="A52" s="7">
        <v>41</v>
      </c>
      <c r="B52" s="10" t="s">
        <v>80</v>
      </c>
      <c r="C52" s="7"/>
      <c r="D52" s="7">
        <v>292012</v>
      </c>
      <c r="E52" s="68">
        <v>0</v>
      </c>
      <c r="F52" s="68">
        <v>4351.6499999999996</v>
      </c>
      <c r="G52" s="12">
        <v>0</v>
      </c>
      <c r="H52" s="47">
        <v>2221</v>
      </c>
      <c r="I52" s="47">
        <v>0</v>
      </c>
      <c r="J52" s="48">
        <v>0</v>
      </c>
      <c r="K52" s="12">
        <v>0</v>
      </c>
    </row>
    <row r="53" spans="1:11" s="1" customFormat="1" ht="15" hidden="1" customHeight="1" outlineLevel="1" x14ac:dyDescent="0.25">
      <c r="A53" s="7">
        <v>41</v>
      </c>
      <c r="B53" s="10" t="s">
        <v>88</v>
      </c>
      <c r="C53" s="7"/>
      <c r="D53" s="7">
        <v>292017</v>
      </c>
      <c r="E53" s="68">
        <v>604.16</v>
      </c>
      <c r="F53" s="68">
        <v>1166.42</v>
      </c>
      <c r="G53" s="12">
        <v>0</v>
      </c>
      <c r="H53" s="47">
        <v>0</v>
      </c>
      <c r="I53" s="47">
        <v>0</v>
      </c>
      <c r="J53" s="48">
        <v>0</v>
      </c>
      <c r="K53" s="12">
        <v>0</v>
      </c>
    </row>
    <row r="54" spans="1:11" s="1" customFormat="1" collapsed="1" x14ac:dyDescent="0.25">
      <c r="A54" s="7"/>
      <c r="B54" s="24"/>
      <c r="C54" s="72"/>
      <c r="D54" s="7"/>
      <c r="E54" s="68"/>
      <c r="F54" s="68"/>
      <c r="G54" s="12"/>
      <c r="H54" s="47"/>
      <c r="I54" s="47"/>
      <c r="J54" s="48"/>
      <c r="K54" s="12"/>
    </row>
    <row r="55" spans="1:11" s="1" customFormat="1" x14ac:dyDescent="0.25">
      <c r="A55" s="22"/>
      <c r="B55" s="207" t="s">
        <v>19</v>
      </c>
      <c r="C55" s="208"/>
      <c r="D55" s="22"/>
      <c r="E55" s="66">
        <f t="shared" ref="E55:K55" si="10">SUM(E56)</f>
        <v>185796.19000000003</v>
      </c>
      <c r="F55" s="66">
        <f t="shared" si="10"/>
        <v>212791.65000000002</v>
      </c>
      <c r="G55" s="37">
        <f t="shared" si="10"/>
        <v>242547</v>
      </c>
      <c r="H55" s="43">
        <f t="shared" si="10"/>
        <v>211432</v>
      </c>
      <c r="I55" s="43">
        <f t="shared" si="10"/>
        <v>217635</v>
      </c>
      <c r="J55" s="44">
        <f t="shared" si="10"/>
        <v>217135</v>
      </c>
      <c r="K55" s="37">
        <f t="shared" si="10"/>
        <v>217135</v>
      </c>
    </row>
    <row r="56" spans="1:11" s="1" customFormat="1" x14ac:dyDescent="0.25">
      <c r="A56" s="14"/>
      <c r="B56" s="205" t="s">
        <v>33</v>
      </c>
      <c r="C56" s="206"/>
      <c r="D56" s="14"/>
      <c r="E56" s="69">
        <f t="shared" ref="E56:K56" si="11">SUM(E57:E73)</f>
        <v>185796.19000000003</v>
      </c>
      <c r="F56" s="69">
        <f t="shared" si="11"/>
        <v>212791.65000000002</v>
      </c>
      <c r="G56" s="30">
        <f t="shared" si="11"/>
        <v>242547</v>
      </c>
      <c r="H56" s="45">
        <f t="shared" si="11"/>
        <v>211432</v>
      </c>
      <c r="I56" s="45">
        <f t="shared" si="11"/>
        <v>217635</v>
      </c>
      <c r="J56" s="46">
        <f t="shared" si="11"/>
        <v>217135</v>
      </c>
      <c r="K56" s="30">
        <f t="shared" si="11"/>
        <v>217135</v>
      </c>
    </row>
    <row r="57" spans="1:11" s="1" customFormat="1" ht="15" hidden="1" customHeight="1" outlineLevel="1" x14ac:dyDescent="0.25">
      <c r="A57" s="165">
        <v>72</v>
      </c>
      <c r="B57" s="167" t="s">
        <v>81</v>
      </c>
      <c r="C57" s="168" t="s">
        <v>290</v>
      </c>
      <c r="D57" s="142">
        <v>311</v>
      </c>
      <c r="E57" s="138">
        <v>1150</v>
      </c>
      <c r="F57" s="170">
        <v>425</v>
      </c>
      <c r="G57" s="120">
        <v>0</v>
      </c>
      <c r="H57" s="120">
        <v>272</v>
      </c>
      <c r="I57" s="120">
        <v>0</v>
      </c>
      <c r="J57" s="91">
        <v>0</v>
      </c>
      <c r="K57" s="92">
        <v>0</v>
      </c>
    </row>
    <row r="58" spans="1:11" s="1" customFormat="1" ht="15" hidden="1" customHeight="1" outlineLevel="1" x14ac:dyDescent="0.25">
      <c r="A58" s="7">
        <v>111</v>
      </c>
      <c r="B58" s="17" t="s">
        <v>390</v>
      </c>
      <c r="C58" s="9"/>
      <c r="D58" s="18">
        <v>312001</v>
      </c>
      <c r="E58" s="63">
        <v>665.92</v>
      </c>
      <c r="F58" s="59">
        <v>540.29999999999995</v>
      </c>
      <c r="G58" s="47">
        <v>500</v>
      </c>
      <c r="H58" s="58">
        <v>527</v>
      </c>
      <c r="I58" s="47">
        <v>500</v>
      </c>
      <c r="J58" s="48">
        <v>0</v>
      </c>
      <c r="K58" s="12">
        <v>0</v>
      </c>
    </row>
    <row r="59" spans="1:11" s="1" customFormat="1" ht="15" hidden="1" customHeight="1" outlineLevel="1" x14ac:dyDescent="0.25">
      <c r="A59" s="7">
        <v>111</v>
      </c>
      <c r="B59" s="17" t="s">
        <v>391</v>
      </c>
      <c r="C59" s="171"/>
      <c r="D59" s="18">
        <v>312001</v>
      </c>
      <c r="E59" s="63">
        <v>187.2</v>
      </c>
      <c r="F59" s="59">
        <v>210</v>
      </c>
      <c r="G59" s="47">
        <v>210</v>
      </c>
      <c r="H59" s="58">
        <v>232</v>
      </c>
      <c r="I59" s="47">
        <v>232</v>
      </c>
      <c r="J59" s="48">
        <v>232</v>
      </c>
      <c r="K59" s="12">
        <v>232</v>
      </c>
    </row>
    <row r="60" spans="1:11" s="1" customFormat="1" ht="15" hidden="1" customHeight="1" outlineLevel="1" x14ac:dyDescent="0.25">
      <c r="A60" s="7">
        <v>111</v>
      </c>
      <c r="B60" s="17" t="s">
        <v>297</v>
      </c>
      <c r="C60" s="171"/>
      <c r="D60" s="18">
        <v>312001</v>
      </c>
      <c r="E60" s="63">
        <v>259.2</v>
      </c>
      <c r="F60" s="59">
        <v>482.32</v>
      </c>
      <c r="G60" s="47">
        <v>0</v>
      </c>
      <c r="H60" s="58">
        <v>280</v>
      </c>
      <c r="I60" s="47">
        <v>0</v>
      </c>
      <c r="J60" s="48">
        <v>0</v>
      </c>
      <c r="K60" s="12">
        <v>0</v>
      </c>
    </row>
    <row r="61" spans="1:11" s="1" customFormat="1" ht="15" hidden="1" customHeight="1" outlineLevel="1" x14ac:dyDescent="0.25">
      <c r="A61" s="7">
        <v>111</v>
      </c>
      <c r="B61" s="17" t="s">
        <v>386</v>
      </c>
      <c r="C61" s="171"/>
      <c r="D61" s="18">
        <v>312001</v>
      </c>
      <c r="E61" s="63">
        <v>0</v>
      </c>
      <c r="F61" s="59">
        <v>3000</v>
      </c>
      <c r="G61" s="47">
        <v>33000</v>
      </c>
      <c r="H61" s="58">
        <v>3000</v>
      </c>
      <c r="I61" s="47">
        <v>3000</v>
      </c>
      <c r="J61" s="48">
        <v>3000</v>
      </c>
      <c r="K61" s="12">
        <v>3000</v>
      </c>
    </row>
    <row r="62" spans="1:11" s="1" customFormat="1" ht="15" hidden="1" customHeight="1" outlineLevel="1" x14ac:dyDescent="0.25">
      <c r="A62" s="7">
        <v>111</v>
      </c>
      <c r="B62" s="17" t="s">
        <v>296</v>
      </c>
      <c r="C62" s="171"/>
      <c r="D62" s="18">
        <v>312001</v>
      </c>
      <c r="E62" s="63">
        <v>0</v>
      </c>
      <c r="F62" s="59">
        <v>0</v>
      </c>
      <c r="G62" s="47">
        <v>0</v>
      </c>
      <c r="H62" s="58">
        <v>15000</v>
      </c>
      <c r="I62" s="47">
        <v>0</v>
      </c>
      <c r="J62" s="48">
        <v>0</v>
      </c>
      <c r="K62" s="12">
        <v>0</v>
      </c>
    </row>
    <row r="63" spans="1:11" s="1" customFormat="1" ht="15" hidden="1" customHeight="1" outlineLevel="1" x14ac:dyDescent="0.25">
      <c r="A63" s="7" t="s">
        <v>368</v>
      </c>
      <c r="B63" s="73" t="s">
        <v>387</v>
      </c>
      <c r="C63" s="74"/>
      <c r="D63" s="7">
        <v>312001</v>
      </c>
      <c r="E63" s="68">
        <v>11777.53</v>
      </c>
      <c r="F63" s="12">
        <v>7430.85</v>
      </c>
      <c r="G63" s="120">
        <v>8670</v>
      </c>
      <c r="H63" s="47">
        <v>8670</v>
      </c>
      <c r="I63" s="120">
        <v>5000</v>
      </c>
      <c r="J63" s="48">
        <v>5000</v>
      </c>
      <c r="K63" s="12">
        <v>5000</v>
      </c>
    </row>
    <row r="64" spans="1:11" s="1" customFormat="1" ht="15" hidden="1" customHeight="1" outlineLevel="1" x14ac:dyDescent="0.25">
      <c r="A64" s="7" t="s">
        <v>369</v>
      </c>
      <c r="B64" s="90" t="s">
        <v>388</v>
      </c>
      <c r="C64" s="74"/>
      <c r="D64" s="7">
        <v>312001</v>
      </c>
      <c r="E64" s="68">
        <v>2078.31</v>
      </c>
      <c r="F64" s="12">
        <v>1311.32</v>
      </c>
      <c r="G64" s="120">
        <v>1530</v>
      </c>
      <c r="H64" s="47">
        <v>1530</v>
      </c>
      <c r="I64" s="120">
        <v>500</v>
      </c>
      <c r="J64" s="48">
        <v>500</v>
      </c>
      <c r="K64" s="12">
        <v>500</v>
      </c>
    </row>
    <row r="65" spans="1:11" s="1" customFormat="1" ht="15" hidden="1" customHeight="1" outlineLevel="1" x14ac:dyDescent="0.25">
      <c r="A65" s="29">
        <v>111</v>
      </c>
      <c r="B65" s="10" t="s">
        <v>389</v>
      </c>
      <c r="C65" s="72"/>
      <c r="D65" s="7">
        <v>312001</v>
      </c>
      <c r="E65" s="63">
        <v>103.45</v>
      </c>
      <c r="F65" s="59">
        <v>102.61</v>
      </c>
      <c r="G65" s="58">
        <v>103</v>
      </c>
      <c r="H65" s="58">
        <v>103</v>
      </c>
      <c r="I65" s="58">
        <v>103</v>
      </c>
      <c r="J65" s="75">
        <v>103</v>
      </c>
      <c r="K65" s="59">
        <v>103</v>
      </c>
    </row>
    <row r="66" spans="1:11" s="1" customFormat="1" ht="15" hidden="1" customHeight="1" outlineLevel="1" x14ac:dyDescent="0.25">
      <c r="A66" s="29">
        <v>111</v>
      </c>
      <c r="B66" s="10" t="s">
        <v>20</v>
      </c>
      <c r="C66" s="7"/>
      <c r="D66" s="7">
        <v>312012</v>
      </c>
      <c r="E66" s="63">
        <v>166756.78</v>
      </c>
      <c r="F66" s="59">
        <v>166448</v>
      </c>
      <c r="G66" s="58">
        <v>168200</v>
      </c>
      <c r="H66" s="58">
        <v>173198</v>
      </c>
      <c r="I66" s="58">
        <v>202630</v>
      </c>
      <c r="J66" s="75">
        <v>202630</v>
      </c>
      <c r="K66" s="59">
        <v>202630</v>
      </c>
    </row>
    <row r="67" spans="1:11" s="1" customFormat="1" ht="15" hidden="1" customHeight="1" outlineLevel="1" x14ac:dyDescent="0.25">
      <c r="A67" s="29">
        <v>111</v>
      </c>
      <c r="B67" s="10" t="s">
        <v>94</v>
      </c>
      <c r="C67" s="7"/>
      <c r="D67" s="7">
        <v>312012</v>
      </c>
      <c r="E67" s="63">
        <v>0</v>
      </c>
      <c r="F67" s="59">
        <v>1958</v>
      </c>
      <c r="G67" s="58">
        <v>1800</v>
      </c>
      <c r="H67" s="58">
        <v>1856</v>
      </c>
      <c r="I67" s="58">
        <v>1800</v>
      </c>
      <c r="J67" s="75">
        <v>1800</v>
      </c>
      <c r="K67" s="59">
        <v>1800</v>
      </c>
    </row>
    <row r="68" spans="1:11" s="1" customFormat="1" ht="15" hidden="1" customHeight="1" outlineLevel="1" x14ac:dyDescent="0.25">
      <c r="A68" s="29">
        <v>111</v>
      </c>
      <c r="B68" s="10" t="s">
        <v>22</v>
      </c>
      <c r="C68" s="7"/>
      <c r="D68" s="7">
        <v>312012</v>
      </c>
      <c r="E68" s="63">
        <v>545</v>
      </c>
      <c r="F68" s="59">
        <v>871</v>
      </c>
      <c r="G68" s="58">
        <v>1100</v>
      </c>
      <c r="H68" s="140">
        <v>1489</v>
      </c>
      <c r="I68" s="140">
        <v>1500</v>
      </c>
      <c r="J68" s="163">
        <v>1500</v>
      </c>
      <c r="K68" s="164">
        <v>1500</v>
      </c>
    </row>
    <row r="69" spans="1:11" s="1" customFormat="1" ht="15" hidden="1" customHeight="1" outlineLevel="1" x14ac:dyDescent="0.25">
      <c r="A69" s="29">
        <v>111</v>
      </c>
      <c r="B69" s="10" t="s">
        <v>402</v>
      </c>
      <c r="C69" s="7"/>
      <c r="D69" s="7">
        <v>312001</v>
      </c>
      <c r="E69" s="63">
        <v>0</v>
      </c>
      <c r="F69" s="59">
        <v>0</v>
      </c>
      <c r="G69" s="58">
        <v>0</v>
      </c>
      <c r="H69" s="58">
        <v>2879</v>
      </c>
      <c r="I69" s="58">
        <v>0</v>
      </c>
      <c r="J69" s="75">
        <v>0</v>
      </c>
      <c r="K69" s="59">
        <v>0</v>
      </c>
    </row>
    <row r="70" spans="1:11" s="1" customFormat="1" ht="15" hidden="1" customHeight="1" outlineLevel="1" x14ac:dyDescent="0.25">
      <c r="A70" s="29">
        <v>111</v>
      </c>
      <c r="B70" s="10" t="s">
        <v>21</v>
      </c>
      <c r="C70" s="7"/>
      <c r="D70" s="7">
        <v>312012</v>
      </c>
      <c r="E70" s="63">
        <v>373.98</v>
      </c>
      <c r="F70" s="59">
        <v>393.14</v>
      </c>
      <c r="G70" s="58">
        <v>394</v>
      </c>
      <c r="H70" s="58">
        <v>376</v>
      </c>
      <c r="I70" s="58">
        <v>370</v>
      </c>
      <c r="J70" s="75">
        <v>370</v>
      </c>
      <c r="K70" s="59">
        <v>370</v>
      </c>
    </row>
    <row r="71" spans="1:11" s="1" customFormat="1" ht="15" hidden="1" customHeight="1" outlineLevel="1" x14ac:dyDescent="0.25">
      <c r="A71" s="29">
        <v>111</v>
      </c>
      <c r="B71" s="10" t="s">
        <v>298</v>
      </c>
      <c r="C71" s="7"/>
      <c r="D71" s="7">
        <v>312012</v>
      </c>
      <c r="E71" s="63">
        <v>1898.82</v>
      </c>
      <c r="F71" s="59">
        <v>1932.48</v>
      </c>
      <c r="G71" s="58">
        <v>1940</v>
      </c>
      <c r="H71" s="58">
        <v>2020</v>
      </c>
      <c r="I71" s="58">
        <v>2000</v>
      </c>
      <c r="J71" s="75">
        <v>2000</v>
      </c>
      <c r="K71" s="59">
        <v>2000</v>
      </c>
    </row>
    <row r="72" spans="1:11" s="1" customFormat="1" ht="15" hidden="1" customHeight="1" outlineLevel="1" x14ac:dyDescent="0.25">
      <c r="A72" s="29">
        <v>111</v>
      </c>
      <c r="B72" s="10" t="s">
        <v>393</v>
      </c>
      <c r="C72" s="7"/>
      <c r="D72" s="7">
        <v>312007</v>
      </c>
      <c r="E72" s="63">
        <v>0</v>
      </c>
      <c r="F72" s="59">
        <v>27386.63</v>
      </c>
      <c r="G72" s="58">
        <v>25100</v>
      </c>
      <c r="H72" s="58">
        <v>0</v>
      </c>
      <c r="I72" s="58">
        <v>0</v>
      </c>
      <c r="J72" s="75">
        <v>0</v>
      </c>
      <c r="K72" s="59">
        <v>0</v>
      </c>
    </row>
    <row r="73" spans="1:11" s="1" customFormat="1" ht="15" hidden="1" customHeight="1" outlineLevel="1" x14ac:dyDescent="0.25">
      <c r="A73" s="29">
        <v>111</v>
      </c>
      <c r="B73" s="10" t="s">
        <v>392</v>
      </c>
      <c r="C73" s="7"/>
      <c r="D73" s="7">
        <v>312008</v>
      </c>
      <c r="E73" s="63">
        <v>0</v>
      </c>
      <c r="F73" s="59">
        <v>300</v>
      </c>
      <c r="G73" s="58">
        <v>0</v>
      </c>
      <c r="H73" s="58">
        <v>0</v>
      </c>
      <c r="I73" s="58">
        <v>0</v>
      </c>
      <c r="J73" s="75">
        <v>0</v>
      </c>
      <c r="K73" s="59">
        <v>0</v>
      </c>
    </row>
    <row r="74" spans="1:11" s="1" customFormat="1" collapsed="1" x14ac:dyDescent="0.25">
      <c r="A74" s="96"/>
      <c r="B74" s="24"/>
      <c r="C74" s="23"/>
      <c r="D74" s="23"/>
      <c r="E74" s="64"/>
      <c r="F74" s="64"/>
      <c r="G74" s="13"/>
      <c r="H74" s="51"/>
      <c r="I74" s="51"/>
      <c r="J74" s="87"/>
      <c r="K74" s="13"/>
    </row>
    <row r="75" spans="1:11" s="1" customFormat="1" x14ac:dyDescent="0.25">
      <c r="A75" s="21"/>
      <c r="B75" s="203" t="s">
        <v>82</v>
      </c>
      <c r="C75" s="204"/>
      <c r="D75" s="21"/>
      <c r="E75" s="67">
        <f t="shared" ref="E75:K75" si="12">SUM(E76)</f>
        <v>53555</v>
      </c>
      <c r="F75" s="67">
        <f t="shared" si="12"/>
        <v>0</v>
      </c>
      <c r="G75" s="38">
        <f t="shared" si="12"/>
        <v>961266</v>
      </c>
      <c r="H75" s="41">
        <f t="shared" si="12"/>
        <v>1009200</v>
      </c>
      <c r="I75" s="193">
        <f t="shared" si="12"/>
        <v>292898</v>
      </c>
      <c r="J75" s="42">
        <f t="shared" si="12"/>
        <v>0</v>
      </c>
      <c r="K75" s="38">
        <f t="shared" si="12"/>
        <v>0</v>
      </c>
    </row>
    <row r="76" spans="1:11" s="1" customFormat="1" x14ac:dyDescent="0.25">
      <c r="A76" s="95"/>
      <c r="B76" s="205" t="s">
        <v>83</v>
      </c>
      <c r="C76" s="206"/>
      <c r="D76" s="95"/>
      <c r="E76" s="131">
        <f>SUM(E77:E83)</f>
        <v>53555</v>
      </c>
      <c r="F76" s="131">
        <f>SUM(F77:F83)</f>
        <v>0</v>
      </c>
      <c r="G76" s="122">
        <v>961266</v>
      </c>
      <c r="H76" s="132">
        <f>SUM(H77:H83)</f>
        <v>1009200</v>
      </c>
      <c r="I76" s="192">
        <f>SUM(I77:I83)</f>
        <v>292898</v>
      </c>
      <c r="J76" s="130">
        <f>SUM(J77:J83)</f>
        <v>0</v>
      </c>
      <c r="K76" s="122">
        <f>SUM(K77:K83)</f>
        <v>0</v>
      </c>
    </row>
    <row r="77" spans="1:11" s="1" customFormat="1" x14ac:dyDescent="0.25">
      <c r="A77" s="7">
        <v>111</v>
      </c>
      <c r="B77" s="35" t="s">
        <v>284</v>
      </c>
      <c r="C77" s="155"/>
      <c r="D77" s="7">
        <v>322001</v>
      </c>
      <c r="E77" s="68">
        <v>8155</v>
      </c>
      <c r="F77" s="68">
        <v>0</v>
      </c>
      <c r="G77" s="12">
        <v>0</v>
      </c>
      <c r="H77" s="120">
        <v>0</v>
      </c>
      <c r="I77" s="180">
        <v>0</v>
      </c>
      <c r="J77" s="179">
        <v>0</v>
      </c>
      <c r="K77" s="178">
        <v>0</v>
      </c>
    </row>
    <row r="78" spans="1:11" s="1" customFormat="1" x14ac:dyDescent="0.25">
      <c r="A78" s="7">
        <v>43</v>
      </c>
      <c r="B78" s="35" t="s">
        <v>299</v>
      </c>
      <c r="C78" s="155"/>
      <c r="D78" s="7">
        <v>231</v>
      </c>
      <c r="E78" s="68">
        <v>44750</v>
      </c>
      <c r="F78" s="68">
        <v>0</v>
      </c>
      <c r="G78" s="12">
        <v>0</v>
      </c>
      <c r="H78" s="120">
        <v>0</v>
      </c>
      <c r="I78" s="120">
        <v>0</v>
      </c>
      <c r="J78" s="91">
        <v>0</v>
      </c>
      <c r="K78" s="92">
        <v>0</v>
      </c>
    </row>
    <row r="79" spans="1:11" s="1" customFormat="1" x14ac:dyDescent="0.25">
      <c r="A79" s="7">
        <v>43</v>
      </c>
      <c r="B79" s="35" t="s">
        <v>87</v>
      </c>
      <c r="C79" s="155"/>
      <c r="D79" s="7">
        <v>233001</v>
      </c>
      <c r="E79" s="68">
        <v>650</v>
      </c>
      <c r="F79" s="68">
        <v>0</v>
      </c>
      <c r="G79" s="12">
        <v>0</v>
      </c>
      <c r="H79" s="120">
        <v>0</v>
      </c>
      <c r="I79" s="120">
        <v>0</v>
      </c>
      <c r="J79" s="91">
        <v>0</v>
      </c>
      <c r="K79" s="92">
        <v>0</v>
      </c>
    </row>
    <row r="80" spans="1:11" s="1" customFormat="1" x14ac:dyDescent="0.25">
      <c r="A80" s="7">
        <v>111</v>
      </c>
      <c r="B80" s="35" t="s">
        <v>400</v>
      </c>
      <c r="C80" s="155"/>
      <c r="D80" s="7">
        <v>717</v>
      </c>
      <c r="E80" s="68">
        <v>0</v>
      </c>
      <c r="F80" s="68">
        <v>0</v>
      </c>
      <c r="G80" s="12">
        <v>0</v>
      </c>
      <c r="H80" s="120">
        <v>59200</v>
      </c>
      <c r="I80" s="120">
        <v>0</v>
      </c>
      <c r="J80" s="91">
        <v>0</v>
      </c>
      <c r="K80" s="92">
        <v>0</v>
      </c>
    </row>
    <row r="81" spans="1:11" s="1" customFormat="1" x14ac:dyDescent="0.25">
      <c r="A81" s="7">
        <v>111</v>
      </c>
      <c r="B81" s="35" t="s">
        <v>401</v>
      </c>
      <c r="C81" s="155"/>
      <c r="D81" s="7">
        <v>717</v>
      </c>
      <c r="E81" s="68">
        <v>0</v>
      </c>
      <c r="F81" s="68">
        <v>0</v>
      </c>
      <c r="G81" s="12">
        <v>0</v>
      </c>
      <c r="H81" s="120">
        <v>150000</v>
      </c>
      <c r="I81" s="120">
        <v>150000</v>
      </c>
      <c r="J81" s="91">
        <v>0</v>
      </c>
      <c r="K81" s="92">
        <v>0</v>
      </c>
    </row>
    <row r="82" spans="1:11" s="1" customFormat="1" x14ac:dyDescent="0.25">
      <c r="A82" s="7">
        <v>111</v>
      </c>
      <c r="B82" s="35" t="s">
        <v>399</v>
      </c>
      <c r="C82" s="155"/>
      <c r="D82" s="7">
        <v>717</v>
      </c>
      <c r="E82" s="68">
        <v>0</v>
      </c>
      <c r="F82" s="68">
        <v>0</v>
      </c>
      <c r="G82" s="12">
        <v>0</v>
      </c>
      <c r="H82" s="120">
        <v>30000</v>
      </c>
      <c r="I82" s="120">
        <v>0</v>
      </c>
      <c r="J82" s="91">
        <v>0</v>
      </c>
      <c r="K82" s="92">
        <v>0</v>
      </c>
    </row>
    <row r="83" spans="1:11" s="1" customFormat="1" ht="15" hidden="1" customHeight="1" outlineLevel="1" x14ac:dyDescent="0.25">
      <c r="A83" s="7">
        <v>111</v>
      </c>
      <c r="B83" s="24" t="s">
        <v>364</v>
      </c>
      <c r="C83" s="72"/>
      <c r="D83" s="7">
        <v>717</v>
      </c>
      <c r="E83" s="68">
        <v>0</v>
      </c>
      <c r="F83" s="68">
        <v>0</v>
      </c>
      <c r="G83" s="12">
        <v>961266</v>
      </c>
      <c r="H83" s="47">
        <v>770000</v>
      </c>
      <c r="I83" s="47">
        <v>142898</v>
      </c>
      <c r="J83" s="48">
        <v>0</v>
      </c>
      <c r="K83" s="12">
        <v>0</v>
      </c>
    </row>
    <row r="84" spans="1:11" collapsed="1" x14ac:dyDescent="0.25">
      <c r="A84" s="29"/>
      <c r="B84" s="34"/>
      <c r="C84" s="7"/>
      <c r="D84" s="7"/>
      <c r="E84" s="63"/>
      <c r="F84" s="63"/>
      <c r="G84" s="13"/>
      <c r="H84" s="58"/>
      <c r="I84" s="59"/>
      <c r="J84" s="59"/>
      <c r="K84" s="59"/>
    </row>
    <row r="85" spans="1:11" x14ac:dyDescent="0.25">
      <c r="A85" s="21"/>
      <c r="B85" s="203" t="s">
        <v>23</v>
      </c>
      <c r="C85" s="204"/>
      <c r="D85" s="21"/>
      <c r="E85" s="67">
        <v>90029.95</v>
      </c>
      <c r="F85" s="67">
        <f t="shared" ref="F85:K85" si="13">SUM(F86,F92)</f>
        <v>159544.76999999999</v>
      </c>
      <c r="G85" s="38">
        <f t="shared" si="13"/>
        <v>63606</v>
      </c>
      <c r="H85" s="41">
        <f t="shared" si="13"/>
        <v>159061</v>
      </c>
      <c r="I85" s="41">
        <f t="shared" si="13"/>
        <v>74063</v>
      </c>
      <c r="J85" s="42">
        <f t="shared" si="13"/>
        <v>1000</v>
      </c>
      <c r="K85" s="38">
        <f t="shared" si="13"/>
        <v>1000</v>
      </c>
    </row>
    <row r="86" spans="1:11" s="1" customFormat="1" x14ac:dyDescent="0.25">
      <c r="A86" s="14"/>
      <c r="B86" s="205" t="s">
        <v>24</v>
      </c>
      <c r="C86" s="206"/>
      <c r="D86" s="14"/>
      <c r="E86" s="69">
        <f>SUM(E88:E89)</f>
        <v>90029.95</v>
      </c>
      <c r="F86" s="69">
        <v>159544.76999999999</v>
      </c>
      <c r="G86" s="30">
        <f>SUM(G88:G93)</f>
        <v>63606</v>
      </c>
      <c r="H86" s="45">
        <f>SUM(H88:H92)</f>
        <v>159061</v>
      </c>
      <c r="I86" s="45">
        <f>SUM(I88:I92)</f>
        <v>74063</v>
      </c>
      <c r="J86" s="46">
        <f>SUM(J88:J92)</f>
        <v>1000</v>
      </c>
      <c r="K86" s="30">
        <f>SUM(K88:K92)</f>
        <v>1000</v>
      </c>
    </row>
    <row r="87" spans="1:11" s="1" customFormat="1" x14ac:dyDescent="0.25">
      <c r="A87" s="14"/>
      <c r="B87" s="181"/>
      <c r="C87" s="182"/>
      <c r="D87" s="14"/>
      <c r="E87" s="69"/>
      <c r="F87" s="69"/>
      <c r="G87" s="30"/>
      <c r="H87" s="45"/>
      <c r="I87" s="45"/>
      <c r="J87" s="46"/>
      <c r="K87" s="30"/>
    </row>
    <row r="88" spans="1:11" s="1" customFormat="1" x14ac:dyDescent="0.25">
      <c r="A88" s="19">
        <v>46</v>
      </c>
      <c r="B88" s="20" t="s">
        <v>264</v>
      </c>
      <c r="C88" s="8"/>
      <c r="D88" s="19">
        <v>453</v>
      </c>
      <c r="E88" s="64">
        <v>90029.95</v>
      </c>
      <c r="F88" s="64">
        <v>139544.76999999999</v>
      </c>
      <c r="G88" s="13">
        <v>62606</v>
      </c>
      <c r="H88" s="141">
        <v>158061</v>
      </c>
      <c r="I88" s="156">
        <v>73063</v>
      </c>
      <c r="J88" s="156">
        <v>0</v>
      </c>
      <c r="K88" s="156">
        <v>0</v>
      </c>
    </row>
    <row r="89" spans="1:11" s="1" customFormat="1" ht="15" hidden="1" customHeight="1" outlineLevel="1" x14ac:dyDescent="0.25">
      <c r="A89" s="173">
        <v>71</v>
      </c>
      <c r="B89" s="145" t="s">
        <v>291</v>
      </c>
      <c r="C89" s="169" t="s">
        <v>290</v>
      </c>
      <c r="D89" s="173">
        <v>456002</v>
      </c>
      <c r="E89" s="137">
        <v>0</v>
      </c>
      <c r="F89" s="137">
        <v>20000</v>
      </c>
      <c r="G89" s="159">
        <v>0</v>
      </c>
      <c r="H89" s="141">
        <v>0</v>
      </c>
      <c r="I89" s="159">
        <v>0</v>
      </c>
      <c r="J89" s="159">
        <v>0</v>
      </c>
      <c r="K89" s="159">
        <v>0</v>
      </c>
    </row>
    <row r="90" spans="1:11" s="1" customFormat="1" ht="15" hidden="1" customHeight="1" outlineLevel="1" x14ac:dyDescent="0.25">
      <c r="A90" s="19">
        <v>41</v>
      </c>
      <c r="B90" s="20" t="s">
        <v>370</v>
      </c>
      <c r="C90" s="8"/>
      <c r="D90" s="19">
        <v>454</v>
      </c>
      <c r="E90" s="64"/>
      <c r="F90" s="64">
        <v>0</v>
      </c>
      <c r="G90" s="13">
        <v>1000</v>
      </c>
      <c r="H90" s="141">
        <v>1000</v>
      </c>
      <c r="I90" s="13">
        <v>1000</v>
      </c>
      <c r="J90" s="13">
        <v>1000</v>
      </c>
      <c r="K90" s="13">
        <v>1000</v>
      </c>
    </row>
    <row r="91" spans="1:11" s="1" customFormat="1" ht="15" hidden="1" customHeight="1" outlineLevel="1" x14ac:dyDescent="0.25">
      <c r="A91" s="18"/>
      <c r="B91" s="183"/>
      <c r="C91" s="184"/>
      <c r="D91" s="18"/>
      <c r="E91" s="63"/>
      <c r="F91" s="63"/>
      <c r="G91" s="59"/>
      <c r="H91" s="140"/>
      <c r="I91" s="58"/>
      <c r="J91" s="75"/>
      <c r="K91" s="59"/>
    </row>
    <row r="92" spans="1:11" s="1" customFormat="1" ht="15" hidden="1" customHeight="1" outlineLevel="1" x14ac:dyDescent="0.25">
      <c r="A92" s="14"/>
      <c r="B92" s="205" t="s">
        <v>265</v>
      </c>
      <c r="C92" s="206"/>
      <c r="D92" s="14"/>
      <c r="E92" s="69">
        <f t="shared" ref="E92:K92" si="14">SUM(E93)</f>
        <v>0</v>
      </c>
      <c r="F92" s="69">
        <f t="shared" si="14"/>
        <v>0</v>
      </c>
      <c r="G92" s="30">
        <f t="shared" si="14"/>
        <v>0</v>
      </c>
      <c r="H92" s="45">
        <f t="shared" si="14"/>
        <v>0</v>
      </c>
      <c r="I92" s="45">
        <f t="shared" si="14"/>
        <v>0</v>
      </c>
      <c r="J92" s="46">
        <f t="shared" si="14"/>
        <v>0</v>
      </c>
      <c r="K92" s="30">
        <f t="shared" si="14"/>
        <v>0</v>
      </c>
    </row>
    <row r="93" spans="1:11" s="1" customFormat="1" ht="15" hidden="1" customHeight="1" outlineLevel="1" x14ac:dyDescent="0.25">
      <c r="A93" s="19">
        <v>52</v>
      </c>
      <c r="B93" s="20" t="s">
        <v>266</v>
      </c>
      <c r="C93" s="8"/>
      <c r="D93" s="19">
        <v>513002</v>
      </c>
      <c r="E93" s="64">
        <v>0</v>
      </c>
      <c r="F93" s="64">
        <v>0</v>
      </c>
      <c r="G93" s="13">
        <v>0</v>
      </c>
      <c r="H93" s="51">
        <v>0</v>
      </c>
      <c r="I93" s="13">
        <v>0</v>
      </c>
      <c r="J93" s="13">
        <v>0</v>
      </c>
      <c r="K93" s="13">
        <v>0</v>
      </c>
    </row>
    <row r="94" spans="1:11" s="1" customFormat="1" ht="15" hidden="1" customHeight="1" outlineLevel="1" x14ac:dyDescent="0.25">
      <c r="A94" s="19"/>
      <c r="B94" s="20"/>
      <c r="C94" s="8"/>
      <c r="D94" s="19"/>
      <c r="E94" s="64"/>
      <c r="F94" s="64"/>
      <c r="G94" s="13"/>
      <c r="H94" s="51"/>
      <c r="I94" s="13"/>
      <c r="J94" s="13"/>
      <c r="K94" s="13"/>
    </row>
    <row r="95" spans="1:11" collapsed="1" x14ac:dyDescent="0.25">
      <c r="A95" s="5"/>
      <c r="B95" s="4" t="s">
        <v>25</v>
      </c>
      <c r="C95" s="5"/>
      <c r="D95" s="4"/>
      <c r="E95" s="65">
        <f t="shared" ref="E95:K95" si="15">SUM(E5,E75,E85)</f>
        <v>783384.48</v>
      </c>
      <c r="F95" s="191">
        <f t="shared" si="15"/>
        <v>847194.93</v>
      </c>
      <c r="G95" s="190">
        <f t="shared" si="15"/>
        <v>1754098</v>
      </c>
      <c r="H95" s="54">
        <f t="shared" si="15"/>
        <v>1884682</v>
      </c>
      <c r="I95" s="185">
        <f t="shared" si="15"/>
        <v>1090664</v>
      </c>
      <c r="J95" s="55">
        <f t="shared" si="15"/>
        <v>724203</v>
      </c>
      <c r="K95" s="55">
        <f t="shared" si="15"/>
        <v>724203</v>
      </c>
    </row>
    <row r="96" spans="1:11" x14ac:dyDescent="0.25">
      <c r="A96" s="26"/>
      <c r="B96" s="26"/>
      <c r="C96" s="26"/>
      <c r="D96" s="26"/>
      <c r="E96" s="27"/>
      <c r="F96" s="27"/>
      <c r="G96" s="27"/>
      <c r="H96" s="27"/>
      <c r="I96" s="27"/>
      <c r="J96" s="27"/>
      <c r="K96" s="27"/>
    </row>
    <row r="97" spans="1:11" s="1" customFormat="1" x14ac:dyDescent="0.25">
      <c r="A97" s="26"/>
      <c r="B97" s="26"/>
      <c r="C97" s="26"/>
      <c r="D97" s="26"/>
      <c r="E97" s="27"/>
      <c r="F97" s="27"/>
      <c r="G97" s="27"/>
      <c r="H97" s="27"/>
      <c r="I97" s="27"/>
      <c r="J97" s="27"/>
      <c r="K97" s="27"/>
    </row>
    <row r="98" spans="1:11" s="1" customFormat="1" x14ac:dyDescent="0.25">
      <c r="A98" s="26"/>
      <c r="B98" s="26"/>
      <c r="C98" s="26"/>
      <c r="D98" s="26"/>
      <c r="E98" s="27"/>
      <c r="F98" s="27"/>
      <c r="G98" s="27"/>
      <c r="H98" s="27"/>
      <c r="I98" s="27"/>
      <c r="J98" s="27"/>
      <c r="K98" s="27"/>
    </row>
    <row r="99" spans="1:11" s="1" customFormat="1" x14ac:dyDescent="0.25">
      <c r="A99" s="26"/>
      <c r="B99" s="26"/>
      <c r="C99" s="26"/>
      <c r="D99" s="26"/>
      <c r="E99" s="27"/>
      <c r="F99" s="27"/>
      <c r="G99" s="27"/>
      <c r="H99" s="27"/>
      <c r="I99" s="27"/>
      <c r="J99" s="27"/>
      <c r="K99" s="27"/>
    </row>
    <row r="100" spans="1:11" s="1" customFormat="1" x14ac:dyDescent="0.25">
      <c r="A100" s="26"/>
      <c r="B100" s="26"/>
      <c r="C100" s="26"/>
      <c r="D100" s="26"/>
      <c r="E100" s="27"/>
      <c r="F100" s="27"/>
      <c r="G100" s="27"/>
      <c r="H100" s="27"/>
      <c r="I100" s="27"/>
      <c r="J100" s="27"/>
      <c r="K100" s="27"/>
    </row>
    <row r="101" spans="1:11" s="1" customFormat="1" x14ac:dyDescent="0.25">
      <c r="A101" s="26"/>
      <c r="B101" s="26"/>
      <c r="C101" s="26"/>
      <c r="D101" s="26"/>
      <c r="E101" s="27"/>
      <c r="F101" s="27"/>
      <c r="G101" s="27"/>
      <c r="H101" s="27"/>
      <c r="I101" s="27"/>
      <c r="J101" s="27"/>
      <c r="K101" s="27"/>
    </row>
    <row r="102" spans="1:11" s="1" customFormat="1" x14ac:dyDescent="0.25">
      <c r="A102" s="26"/>
      <c r="B102" s="26"/>
      <c r="C102" s="26"/>
      <c r="D102" s="26"/>
      <c r="E102" s="27"/>
      <c r="F102" s="27"/>
      <c r="G102" s="27"/>
      <c r="H102" s="27"/>
      <c r="I102" s="27"/>
      <c r="J102" s="27"/>
      <c r="K102" s="27"/>
    </row>
    <row r="103" spans="1:11" s="1" customFormat="1" x14ac:dyDescent="0.25">
      <c r="A103" s="26"/>
      <c r="B103" s="26"/>
      <c r="C103" s="26"/>
      <c r="D103" s="26"/>
      <c r="E103" s="27"/>
      <c r="F103" s="27"/>
      <c r="G103" s="27"/>
      <c r="H103" s="27"/>
      <c r="I103" s="27"/>
      <c r="J103" s="27"/>
      <c r="K103" s="27"/>
    </row>
    <row r="104" spans="1:11" s="1" customFormat="1" x14ac:dyDescent="0.25">
      <c r="A104" s="26"/>
      <c r="B104" s="26"/>
      <c r="C104" s="26"/>
      <c r="D104" s="26"/>
      <c r="E104" s="27"/>
      <c r="F104" s="27"/>
      <c r="G104" s="27"/>
      <c r="H104" s="27"/>
      <c r="I104" s="27"/>
      <c r="J104" s="27"/>
      <c r="K104" s="27"/>
    </row>
    <row r="105" spans="1:11" s="1" customFormat="1" x14ac:dyDescent="0.25">
      <c r="A105" s="26"/>
      <c r="B105" s="26"/>
      <c r="C105" s="26"/>
      <c r="D105" s="26"/>
      <c r="E105" s="27"/>
      <c r="F105" s="27"/>
      <c r="G105" s="27"/>
      <c r="H105" s="27"/>
      <c r="I105" s="27"/>
      <c r="J105" s="27"/>
      <c r="K105" s="27"/>
    </row>
    <row r="106" spans="1:11" s="1" customFormat="1" x14ac:dyDescent="0.25">
      <c r="A106" s="26"/>
      <c r="B106" s="26"/>
      <c r="C106" s="26"/>
      <c r="D106" s="26"/>
      <c r="E106" s="27"/>
      <c r="F106" s="27"/>
      <c r="G106" s="27"/>
      <c r="H106" s="27"/>
      <c r="I106" s="27"/>
      <c r="J106" s="27"/>
      <c r="K106" s="27"/>
    </row>
    <row r="107" spans="1:11" s="1" customFormat="1" x14ac:dyDescent="0.25">
      <c r="A107" s="26"/>
      <c r="B107" s="26"/>
      <c r="C107" s="26"/>
      <c r="D107" s="26"/>
      <c r="E107" s="27"/>
      <c r="F107" s="27"/>
      <c r="G107" s="27"/>
      <c r="H107" s="27"/>
      <c r="I107" s="27"/>
      <c r="J107" s="27"/>
      <c r="K107" s="27"/>
    </row>
    <row r="108" spans="1:11" s="1" customFormat="1" x14ac:dyDescent="0.25">
      <c r="A108" s="26"/>
      <c r="B108" s="26"/>
      <c r="C108" s="26"/>
      <c r="D108" s="26"/>
      <c r="E108" s="27"/>
      <c r="F108" s="27"/>
      <c r="G108" s="27"/>
      <c r="H108" s="27"/>
      <c r="I108" s="27"/>
      <c r="J108" s="27"/>
      <c r="K108" s="27"/>
    </row>
    <row r="109" spans="1:11" s="1" customFormat="1" x14ac:dyDescent="0.25">
      <c r="A109" s="26"/>
      <c r="B109" s="26"/>
      <c r="C109" s="26"/>
      <c r="D109" s="26"/>
      <c r="E109" s="27"/>
      <c r="F109" s="27"/>
      <c r="G109" s="27"/>
      <c r="H109" s="27"/>
      <c r="I109" s="27"/>
      <c r="J109" s="27"/>
      <c r="K109" s="27"/>
    </row>
    <row r="110" spans="1:1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</row>
    <row r="111" spans="1:1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</row>
    <row r="112" spans="1:11" x14ac:dyDescent="0.25"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</row>
    <row r="115" spans="1:1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</row>
    <row r="116" spans="1:1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</row>
    <row r="117" spans="1:1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</row>
    <row r="118" spans="1:1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</row>
  </sheetData>
  <mergeCells count="28">
    <mergeCell ref="B92:C92"/>
    <mergeCell ref="B46:C46"/>
    <mergeCell ref="B27:C27"/>
    <mergeCell ref="B21:C21"/>
    <mergeCell ref="I3:I4"/>
    <mergeCell ref="A3:A4"/>
    <mergeCell ref="C3:C4"/>
    <mergeCell ref="D3:D4"/>
    <mergeCell ref="E3:E4"/>
    <mergeCell ref="F3:F4"/>
    <mergeCell ref="K3:K4"/>
    <mergeCell ref="B3:B4"/>
    <mergeCell ref="B5:C5"/>
    <mergeCell ref="B6:C6"/>
    <mergeCell ref="B20:C20"/>
    <mergeCell ref="J3:J4"/>
    <mergeCell ref="B15:C15"/>
    <mergeCell ref="G3:G4"/>
    <mergeCell ref="B1:I1"/>
    <mergeCell ref="B85:C85"/>
    <mergeCell ref="B86:C86"/>
    <mergeCell ref="B7:C7"/>
    <mergeCell ref="B10:C10"/>
    <mergeCell ref="B55:C55"/>
    <mergeCell ref="B75:C75"/>
    <mergeCell ref="B76:C76"/>
    <mergeCell ref="B56:C56"/>
    <mergeCell ref="B51:C5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4"/>
  <sheetViews>
    <sheetView workbookViewId="0">
      <selection activeCell="I3" sqref="I3:I4"/>
    </sheetView>
  </sheetViews>
  <sheetFormatPr defaultRowHeight="15" outlineLevelRow="1" x14ac:dyDescent="0.25"/>
  <cols>
    <col min="1" max="1" width="6.140625" customWidth="1"/>
    <col min="2" max="2" width="30.140625" customWidth="1"/>
    <col min="3" max="3" width="10.5703125" customWidth="1"/>
    <col min="4" max="4" width="11.5703125" customWidth="1"/>
    <col min="5" max="5" width="10" customWidth="1"/>
    <col min="6" max="6" width="10.7109375" customWidth="1"/>
    <col min="7" max="7" width="10.42578125" customWidth="1"/>
    <col min="8" max="8" width="11.140625" customWidth="1"/>
    <col min="9" max="9" width="10.5703125" customWidth="1"/>
    <col min="10" max="11" width="9.85546875" customWidth="1"/>
  </cols>
  <sheetData>
    <row r="1" spans="1:11" s="1" customFormat="1" ht="18.75" x14ac:dyDescent="0.3">
      <c r="B1" s="202" t="s">
        <v>430</v>
      </c>
      <c r="C1" s="202"/>
      <c r="D1" s="202"/>
      <c r="E1" s="202"/>
      <c r="F1" s="202"/>
      <c r="G1" s="202"/>
      <c r="H1" s="202"/>
      <c r="I1" s="202"/>
    </row>
    <row r="2" spans="1:11" s="1" customFormat="1" x14ac:dyDescent="0.25"/>
    <row r="3" spans="1:11" ht="30" customHeight="1" x14ac:dyDescent="0.25">
      <c r="A3" s="213" t="s">
        <v>1</v>
      </c>
      <c r="B3" s="211" t="s">
        <v>5</v>
      </c>
      <c r="C3" s="213" t="s">
        <v>2</v>
      </c>
      <c r="D3" s="213" t="s">
        <v>3</v>
      </c>
      <c r="E3" s="209" t="s">
        <v>362</v>
      </c>
      <c r="F3" s="209" t="s">
        <v>396</v>
      </c>
      <c r="G3" s="209" t="s">
        <v>397</v>
      </c>
      <c r="H3" s="150" t="s">
        <v>4</v>
      </c>
      <c r="I3" s="209" t="s">
        <v>431</v>
      </c>
      <c r="J3" s="209" t="s">
        <v>432</v>
      </c>
      <c r="K3" s="209" t="s">
        <v>433</v>
      </c>
    </row>
    <row r="4" spans="1:11" ht="30.75" customHeight="1" x14ac:dyDescent="0.25">
      <c r="A4" s="214"/>
      <c r="B4" s="212"/>
      <c r="C4" s="214"/>
      <c r="D4" s="214"/>
      <c r="E4" s="210"/>
      <c r="F4" s="210"/>
      <c r="G4" s="210"/>
      <c r="H4" s="151" t="s">
        <v>398</v>
      </c>
      <c r="I4" s="210"/>
      <c r="J4" s="210"/>
      <c r="K4" s="210"/>
    </row>
    <row r="5" spans="1:11" s="1" customFormat="1" x14ac:dyDescent="0.25">
      <c r="A5" s="16"/>
      <c r="B5" s="60" t="s">
        <v>257</v>
      </c>
      <c r="C5" s="62"/>
      <c r="D5" s="61"/>
      <c r="E5" s="67">
        <f t="shared" ref="E5:K5" si="0">SUM(E6,E150,E155,E170,E178,E207,E233,E283,E347)</f>
        <v>721483.01</v>
      </c>
      <c r="F5" s="67">
        <f t="shared" si="0"/>
        <v>631857.95999999985</v>
      </c>
      <c r="G5" s="38">
        <f t="shared" si="0"/>
        <v>661359</v>
      </c>
      <c r="H5" s="41">
        <f t="shared" si="0"/>
        <v>717474.78</v>
      </c>
      <c r="I5" s="41">
        <f t="shared" si="0"/>
        <v>653066</v>
      </c>
      <c r="J5" s="42">
        <f t="shared" si="0"/>
        <v>646894</v>
      </c>
      <c r="K5" s="38">
        <f t="shared" si="0"/>
        <v>644194</v>
      </c>
    </row>
    <row r="6" spans="1:11" x14ac:dyDescent="0.25">
      <c r="A6" s="11"/>
      <c r="B6" s="207" t="s">
        <v>150</v>
      </c>
      <c r="C6" s="218"/>
      <c r="D6" s="208"/>
      <c r="E6" s="66">
        <f t="shared" ref="E6:K6" si="1">SUM(E8,E27,E110,E114,E123,E143)</f>
        <v>231701.96000000011</v>
      </c>
      <c r="F6" s="66">
        <f t="shared" si="1"/>
        <v>261976.99</v>
      </c>
      <c r="G6" s="37">
        <f t="shared" si="1"/>
        <v>248313</v>
      </c>
      <c r="H6" s="43">
        <f t="shared" si="1"/>
        <v>296968.77999999997</v>
      </c>
      <c r="I6" s="43">
        <f t="shared" si="1"/>
        <v>267330</v>
      </c>
      <c r="J6" s="44">
        <f t="shared" si="1"/>
        <v>266158</v>
      </c>
      <c r="K6" s="37">
        <f t="shared" si="1"/>
        <v>266158</v>
      </c>
    </row>
    <row r="7" spans="1:11" s="1" customFormat="1" x14ac:dyDescent="0.25">
      <c r="A7" s="6"/>
      <c r="B7" s="205" t="s">
        <v>132</v>
      </c>
      <c r="C7" s="220"/>
      <c r="D7" s="206"/>
      <c r="E7" s="69"/>
      <c r="F7" s="69"/>
      <c r="G7" s="30"/>
      <c r="H7" s="45"/>
      <c r="I7" s="45"/>
      <c r="J7" s="46"/>
      <c r="K7" s="30"/>
    </row>
    <row r="8" spans="1:11" x14ac:dyDescent="0.25">
      <c r="A8" s="6"/>
      <c r="B8" s="205" t="s">
        <v>136</v>
      </c>
      <c r="C8" s="220"/>
      <c r="D8" s="206"/>
      <c r="E8" s="69">
        <f t="shared" ref="E8:K8" si="2">SUM(E9:E24)</f>
        <v>1898.8199999999997</v>
      </c>
      <c r="F8" s="69">
        <f t="shared" si="2"/>
        <v>1932.4799999999998</v>
      </c>
      <c r="G8" s="30">
        <f t="shared" si="2"/>
        <v>1940</v>
      </c>
      <c r="H8" s="45">
        <f t="shared" si="2"/>
        <v>2019.9199999999998</v>
      </c>
      <c r="I8" s="45">
        <f>SUM(I9:I24)</f>
        <v>2020</v>
      </c>
      <c r="J8" s="46">
        <f t="shared" si="2"/>
        <v>2020</v>
      </c>
      <c r="K8" s="30">
        <f t="shared" si="2"/>
        <v>2020</v>
      </c>
    </row>
    <row r="9" spans="1:11" s="1" customFormat="1" ht="15" hidden="1" customHeight="1" outlineLevel="1" x14ac:dyDescent="0.25">
      <c r="A9" s="29">
        <v>111</v>
      </c>
      <c r="B9" s="10" t="s">
        <v>315</v>
      </c>
      <c r="C9" s="10" t="s">
        <v>300</v>
      </c>
      <c r="D9" s="34">
        <v>611</v>
      </c>
      <c r="E9" s="68">
        <v>816.74</v>
      </c>
      <c r="F9" s="68">
        <v>800.93</v>
      </c>
      <c r="G9" s="12">
        <v>800</v>
      </c>
      <c r="H9" s="47">
        <v>862.3</v>
      </c>
      <c r="I9" s="47">
        <v>862</v>
      </c>
      <c r="J9" s="48">
        <v>862</v>
      </c>
      <c r="K9" s="12">
        <v>862</v>
      </c>
    </row>
    <row r="10" spans="1:11" s="1" customFormat="1" ht="15" hidden="1" customHeight="1" outlineLevel="1" x14ac:dyDescent="0.25">
      <c r="A10" s="29">
        <v>111</v>
      </c>
      <c r="B10" s="10" t="s">
        <v>316</v>
      </c>
      <c r="C10" s="10" t="s">
        <v>301</v>
      </c>
      <c r="D10" s="34">
        <v>621</v>
      </c>
      <c r="E10" s="68">
        <v>81.67</v>
      </c>
      <c r="F10" s="68">
        <v>80.09</v>
      </c>
      <c r="G10" s="12">
        <v>80</v>
      </c>
      <c r="H10" s="47">
        <v>86.23</v>
      </c>
      <c r="I10" s="47">
        <v>86</v>
      </c>
      <c r="J10" s="48">
        <v>86</v>
      </c>
      <c r="K10" s="12">
        <v>86</v>
      </c>
    </row>
    <row r="11" spans="1:11" s="1" customFormat="1" ht="15" hidden="1" customHeight="1" outlineLevel="1" x14ac:dyDescent="0.25">
      <c r="A11" s="29">
        <v>111</v>
      </c>
      <c r="B11" s="10" t="s">
        <v>317</v>
      </c>
      <c r="C11" s="10" t="s">
        <v>300</v>
      </c>
      <c r="D11" s="34">
        <v>625001</v>
      </c>
      <c r="E11" s="68">
        <v>11.43</v>
      </c>
      <c r="F11" s="68">
        <v>11.22</v>
      </c>
      <c r="G11" s="12">
        <v>15</v>
      </c>
      <c r="H11" s="47">
        <v>12.07</v>
      </c>
      <c r="I11" s="47">
        <v>12</v>
      </c>
      <c r="J11" s="48">
        <v>12</v>
      </c>
      <c r="K11" s="12">
        <v>12</v>
      </c>
    </row>
    <row r="12" spans="1:11" s="1" customFormat="1" ht="15" hidden="1" customHeight="1" outlineLevel="1" x14ac:dyDescent="0.25">
      <c r="A12" s="29">
        <v>111</v>
      </c>
      <c r="B12" s="10" t="s">
        <v>318</v>
      </c>
      <c r="C12" s="10" t="s">
        <v>300</v>
      </c>
      <c r="D12" s="34">
        <v>625002</v>
      </c>
      <c r="E12" s="68">
        <v>114.34</v>
      </c>
      <c r="F12" s="68">
        <v>112.14</v>
      </c>
      <c r="G12" s="12">
        <v>110</v>
      </c>
      <c r="H12" s="47">
        <v>120.72</v>
      </c>
      <c r="I12" s="47">
        <v>121</v>
      </c>
      <c r="J12" s="48">
        <v>121</v>
      </c>
      <c r="K12" s="12">
        <v>121</v>
      </c>
    </row>
    <row r="13" spans="1:11" s="1" customFormat="1" ht="15" hidden="1" customHeight="1" outlineLevel="1" x14ac:dyDescent="0.25">
      <c r="A13" s="7">
        <v>111</v>
      </c>
      <c r="B13" s="10" t="s">
        <v>319</v>
      </c>
      <c r="C13" s="10" t="s">
        <v>300</v>
      </c>
      <c r="D13" s="34">
        <v>625003</v>
      </c>
      <c r="E13" s="68">
        <v>6.53</v>
      </c>
      <c r="F13" s="68">
        <v>6.41</v>
      </c>
      <c r="G13" s="12">
        <v>10</v>
      </c>
      <c r="H13" s="47">
        <v>6.9</v>
      </c>
      <c r="I13" s="47">
        <v>7</v>
      </c>
      <c r="J13" s="48">
        <v>7</v>
      </c>
      <c r="K13" s="12">
        <v>7</v>
      </c>
    </row>
    <row r="14" spans="1:11" s="1" customFormat="1" ht="15" hidden="1" customHeight="1" outlineLevel="1" x14ac:dyDescent="0.25">
      <c r="A14" s="7">
        <v>111</v>
      </c>
      <c r="B14" s="10" t="s">
        <v>320</v>
      </c>
      <c r="C14" s="10" t="s">
        <v>300</v>
      </c>
      <c r="D14" s="34">
        <v>625004</v>
      </c>
      <c r="E14" s="68">
        <v>24.5</v>
      </c>
      <c r="F14" s="68">
        <v>24.03</v>
      </c>
      <c r="G14" s="12">
        <v>25</v>
      </c>
      <c r="H14" s="47">
        <v>25.87</v>
      </c>
      <c r="I14" s="47">
        <v>26</v>
      </c>
      <c r="J14" s="48">
        <v>26</v>
      </c>
      <c r="K14" s="12">
        <v>26</v>
      </c>
    </row>
    <row r="15" spans="1:11" s="1" customFormat="1" ht="15" hidden="1" customHeight="1" outlineLevel="1" x14ac:dyDescent="0.25">
      <c r="A15" s="7">
        <v>111</v>
      </c>
      <c r="B15" s="10" t="s">
        <v>321</v>
      </c>
      <c r="C15" s="10" t="s">
        <v>300</v>
      </c>
      <c r="D15" s="34">
        <v>625005</v>
      </c>
      <c r="E15" s="68">
        <v>8.17</v>
      </c>
      <c r="F15" s="68">
        <v>8.08</v>
      </c>
      <c r="G15" s="12">
        <v>10</v>
      </c>
      <c r="H15" s="47">
        <v>8.6199999999999992</v>
      </c>
      <c r="I15" s="47">
        <v>9</v>
      </c>
      <c r="J15" s="48">
        <v>9</v>
      </c>
      <c r="K15" s="12">
        <v>9</v>
      </c>
    </row>
    <row r="16" spans="1:11" s="1" customFormat="1" ht="15" hidden="1" customHeight="1" outlineLevel="1" x14ac:dyDescent="0.25">
      <c r="A16" s="7">
        <v>111</v>
      </c>
      <c r="B16" s="10" t="s">
        <v>419</v>
      </c>
      <c r="C16" s="10" t="s">
        <v>300</v>
      </c>
      <c r="D16" s="34">
        <v>625007</v>
      </c>
      <c r="E16" s="68">
        <v>38.79</v>
      </c>
      <c r="F16" s="68">
        <v>38.049999999999997</v>
      </c>
      <c r="G16" s="12">
        <v>40</v>
      </c>
      <c r="H16" s="47">
        <v>40.96</v>
      </c>
      <c r="I16" s="47">
        <v>40</v>
      </c>
      <c r="J16" s="48">
        <v>40</v>
      </c>
      <c r="K16" s="12">
        <v>40</v>
      </c>
    </row>
    <row r="17" spans="1:11" s="1" customFormat="1" ht="15" hidden="1" customHeight="1" outlineLevel="1" x14ac:dyDescent="0.25">
      <c r="A17" s="7">
        <v>111</v>
      </c>
      <c r="B17" s="10" t="s">
        <v>322</v>
      </c>
      <c r="C17" s="10" t="s">
        <v>300</v>
      </c>
      <c r="D17" s="34">
        <v>632001</v>
      </c>
      <c r="E17" s="68">
        <v>443.77</v>
      </c>
      <c r="F17" s="68">
        <v>544.65</v>
      </c>
      <c r="G17" s="12">
        <v>492</v>
      </c>
      <c r="H17" s="47">
        <v>495.67</v>
      </c>
      <c r="I17" s="47">
        <v>496</v>
      </c>
      <c r="J17" s="48">
        <v>496</v>
      </c>
      <c r="K17" s="12">
        <v>496</v>
      </c>
    </row>
    <row r="18" spans="1:11" s="1" customFormat="1" ht="15" hidden="1" customHeight="1" outlineLevel="1" x14ac:dyDescent="0.25">
      <c r="A18" s="7">
        <v>111</v>
      </c>
      <c r="B18" s="10" t="s">
        <v>323</v>
      </c>
      <c r="C18" s="10" t="s">
        <v>300</v>
      </c>
      <c r="D18" s="34">
        <v>632003</v>
      </c>
      <c r="E18" s="68">
        <v>113.59</v>
      </c>
      <c r="F18" s="68">
        <v>0</v>
      </c>
      <c r="G18" s="12">
        <v>65</v>
      </c>
      <c r="H18" s="47">
        <v>65</v>
      </c>
      <c r="I18" s="47">
        <v>65</v>
      </c>
      <c r="J18" s="48">
        <v>65</v>
      </c>
      <c r="K18" s="12">
        <v>65</v>
      </c>
    </row>
    <row r="19" spans="1:11" s="1" customFormat="1" ht="15" hidden="1" customHeight="1" outlineLevel="1" x14ac:dyDescent="0.25">
      <c r="A19" s="7">
        <v>111</v>
      </c>
      <c r="B19" s="10" t="s">
        <v>324</v>
      </c>
      <c r="C19" s="10" t="s">
        <v>300</v>
      </c>
      <c r="D19" s="34">
        <v>633006</v>
      </c>
      <c r="E19" s="68">
        <v>17.21</v>
      </c>
      <c r="F19" s="68">
        <v>32.76</v>
      </c>
      <c r="G19" s="12">
        <v>75</v>
      </c>
      <c r="H19" s="47">
        <v>75</v>
      </c>
      <c r="I19" s="47">
        <v>75</v>
      </c>
      <c r="J19" s="48">
        <v>75</v>
      </c>
      <c r="K19" s="12">
        <v>75</v>
      </c>
    </row>
    <row r="20" spans="1:11" s="1" customFormat="1" ht="15" hidden="1" customHeight="1" outlineLevel="1" x14ac:dyDescent="0.25">
      <c r="A20" s="7">
        <v>111</v>
      </c>
      <c r="B20" s="10" t="s">
        <v>325</v>
      </c>
      <c r="C20" s="10" t="s">
        <v>300</v>
      </c>
      <c r="D20" s="34">
        <v>634001</v>
      </c>
      <c r="E20" s="68">
        <v>0</v>
      </c>
      <c r="F20" s="68">
        <v>53.54</v>
      </c>
      <c r="G20" s="12"/>
      <c r="H20" s="47"/>
      <c r="I20" s="47"/>
      <c r="J20" s="48"/>
      <c r="K20" s="12"/>
    </row>
    <row r="21" spans="1:11" s="1" customFormat="1" ht="15" hidden="1" customHeight="1" outlineLevel="1" x14ac:dyDescent="0.25">
      <c r="A21" s="7">
        <v>111</v>
      </c>
      <c r="B21" s="10" t="s">
        <v>326</v>
      </c>
      <c r="C21" s="10" t="s">
        <v>300</v>
      </c>
      <c r="D21" s="34">
        <v>637001</v>
      </c>
      <c r="E21" s="68">
        <v>111</v>
      </c>
      <c r="F21" s="68">
        <v>113</v>
      </c>
      <c r="G21" s="12">
        <v>110</v>
      </c>
      <c r="H21" s="47">
        <v>113</v>
      </c>
      <c r="I21" s="47">
        <v>113</v>
      </c>
      <c r="J21" s="48">
        <v>113</v>
      </c>
      <c r="K21" s="12">
        <v>113</v>
      </c>
    </row>
    <row r="22" spans="1:11" s="1" customFormat="1" ht="15" hidden="1" customHeight="1" outlineLevel="1" x14ac:dyDescent="0.25">
      <c r="A22" s="7">
        <v>111</v>
      </c>
      <c r="B22" s="10" t="s">
        <v>327</v>
      </c>
      <c r="C22" s="10" t="s">
        <v>300</v>
      </c>
      <c r="D22" s="34">
        <v>637007</v>
      </c>
      <c r="E22" s="68">
        <v>3.5</v>
      </c>
      <c r="F22" s="68">
        <v>0</v>
      </c>
      <c r="G22" s="12"/>
      <c r="H22" s="47"/>
      <c r="I22" s="47"/>
      <c r="J22" s="48"/>
      <c r="K22" s="12"/>
    </row>
    <row r="23" spans="1:11" s="1" customFormat="1" ht="15" hidden="1" customHeight="1" outlineLevel="1" x14ac:dyDescent="0.25">
      <c r="A23" s="7">
        <v>111</v>
      </c>
      <c r="B23" s="10" t="s">
        <v>328</v>
      </c>
      <c r="C23" s="10" t="s">
        <v>300</v>
      </c>
      <c r="D23" s="34">
        <v>637013</v>
      </c>
      <c r="E23" s="68">
        <v>99.58</v>
      </c>
      <c r="F23" s="68">
        <v>99.58</v>
      </c>
      <c r="G23" s="12">
        <v>100</v>
      </c>
      <c r="H23" s="47">
        <v>99.58</v>
      </c>
      <c r="I23" s="47">
        <v>100</v>
      </c>
      <c r="J23" s="48">
        <v>100</v>
      </c>
      <c r="K23" s="12">
        <v>100</v>
      </c>
    </row>
    <row r="24" spans="1:11" s="1" customFormat="1" ht="15" hidden="1" customHeight="1" outlineLevel="1" x14ac:dyDescent="0.25">
      <c r="A24" s="7">
        <v>111</v>
      </c>
      <c r="B24" s="10" t="s">
        <v>329</v>
      </c>
      <c r="C24" s="10" t="s">
        <v>300</v>
      </c>
      <c r="D24" s="34">
        <v>642001</v>
      </c>
      <c r="E24" s="68">
        <v>8</v>
      </c>
      <c r="F24" s="68">
        <v>8</v>
      </c>
      <c r="G24" s="12">
        <v>8</v>
      </c>
      <c r="H24" s="47">
        <v>8</v>
      </c>
      <c r="I24" s="47">
        <v>8</v>
      </c>
      <c r="J24" s="48">
        <v>8</v>
      </c>
      <c r="K24" s="12">
        <v>8</v>
      </c>
    </row>
    <row r="25" spans="1:11" s="1" customFormat="1" collapsed="1" x14ac:dyDescent="0.25">
      <c r="A25" s="7"/>
      <c r="B25" s="10"/>
      <c r="C25" s="77"/>
      <c r="D25" s="10"/>
      <c r="E25" s="68"/>
      <c r="F25" s="68"/>
      <c r="G25" s="12"/>
      <c r="H25" s="47"/>
      <c r="I25" s="47"/>
      <c r="J25" s="48"/>
      <c r="K25" s="12"/>
    </row>
    <row r="26" spans="1:11" s="1" customFormat="1" ht="15" customHeight="1" x14ac:dyDescent="0.25">
      <c r="A26" s="6"/>
      <c r="B26" s="205" t="s">
        <v>225</v>
      </c>
      <c r="C26" s="220"/>
      <c r="D26" s="206"/>
      <c r="E26" s="69"/>
      <c r="F26" s="69"/>
      <c r="G26" s="30"/>
      <c r="H26" s="45"/>
      <c r="I26" s="45"/>
      <c r="J26" s="46"/>
      <c r="K26" s="30"/>
    </row>
    <row r="27" spans="1:11" s="1" customFormat="1" x14ac:dyDescent="0.25">
      <c r="A27" s="6"/>
      <c r="B27" s="205" t="s">
        <v>136</v>
      </c>
      <c r="C27" s="220"/>
      <c r="D27" s="206"/>
      <c r="E27" s="98">
        <f t="shared" ref="E27:K27" si="3">SUM(E28:E107)</f>
        <v>221031.44000000012</v>
      </c>
      <c r="F27" s="98">
        <f t="shared" si="3"/>
        <v>251592.27</v>
      </c>
      <c r="G27" s="99">
        <f t="shared" si="3"/>
        <v>237566</v>
      </c>
      <c r="H27" s="100">
        <f t="shared" si="3"/>
        <v>286715</v>
      </c>
      <c r="I27" s="100">
        <f t="shared" si="3"/>
        <v>257103</v>
      </c>
      <c r="J27" s="97">
        <f t="shared" si="3"/>
        <v>256431</v>
      </c>
      <c r="K27" s="99">
        <f t="shared" si="3"/>
        <v>256431</v>
      </c>
    </row>
    <row r="28" spans="1:11" s="1" customFormat="1" ht="15" hidden="1" customHeight="1" outlineLevel="1" x14ac:dyDescent="0.25">
      <c r="A28" s="7">
        <v>41</v>
      </c>
      <c r="B28" s="10" t="s">
        <v>96</v>
      </c>
      <c r="C28" s="33" t="s">
        <v>227</v>
      </c>
      <c r="D28" s="34">
        <v>611</v>
      </c>
      <c r="E28" s="68">
        <v>58983.31</v>
      </c>
      <c r="F28" s="25">
        <v>70098.25</v>
      </c>
      <c r="G28" s="47">
        <v>80000</v>
      </c>
      <c r="H28" s="47">
        <v>80000</v>
      </c>
      <c r="I28" s="47">
        <v>85000</v>
      </c>
      <c r="J28" s="48">
        <v>85000</v>
      </c>
      <c r="K28" s="12">
        <v>85000</v>
      </c>
    </row>
    <row r="29" spans="1:11" s="1" customFormat="1" ht="15" hidden="1" customHeight="1" outlineLevel="1" x14ac:dyDescent="0.25">
      <c r="A29" s="7" t="s">
        <v>313</v>
      </c>
      <c r="B29" s="10" t="s">
        <v>348</v>
      </c>
      <c r="C29" s="33" t="s">
        <v>227</v>
      </c>
      <c r="D29" s="34">
        <v>611</v>
      </c>
      <c r="E29" s="68">
        <v>7437.66</v>
      </c>
      <c r="F29" s="12">
        <v>4696.2299999999996</v>
      </c>
      <c r="G29" s="47">
        <v>8670</v>
      </c>
      <c r="H29" s="47">
        <v>8670</v>
      </c>
      <c r="I29" s="47">
        <v>5000</v>
      </c>
      <c r="J29" s="48">
        <v>5000</v>
      </c>
      <c r="K29" s="12">
        <v>5000</v>
      </c>
    </row>
    <row r="30" spans="1:11" s="1" customFormat="1" ht="15" hidden="1" customHeight="1" outlineLevel="1" x14ac:dyDescent="0.25">
      <c r="A30" s="7" t="s">
        <v>314</v>
      </c>
      <c r="B30" s="10" t="s">
        <v>349</v>
      </c>
      <c r="C30" s="33" t="s">
        <v>227</v>
      </c>
      <c r="D30" s="34">
        <v>611</v>
      </c>
      <c r="E30" s="68">
        <v>1312.5</v>
      </c>
      <c r="F30" s="12">
        <v>828.76</v>
      </c>
      <c r="G30" s="47">
        <v>1530</v>
      </c>
      <c r="H30" s="47">
        <v>1530</v>
      </c>
      <c r="I30" s="47">
        <v>500</v>
      </c>
      <c r="J30" s="48">
        <v>500</v>
      </c>
      <c r="K30" s="12">
        <v>500</v>
      </c>
    </row>
    <row r="31" spans="1:11" s="1" customFormat="1" ht="15" hidden="1" customHeight="1" outlineLevel="1" x14ac:dyDescent="0.25">
      <c r="A31" s="7">
        <v>41</v>
      </c>
      <c r="B31" s="10" t="s">
        <v>97</v>
      </c>
      <c r="C31" s="33" t="s">
        <v>227</v>
      </c>
      <c r="D31" s="157">
        <v>621</v>
      </c>
      <c r="E31" s="68">
        <v>4677.1499999999996</v>
      </c>
      <c r="F31" s="12">
        <v>6312.72</v>
      </c>
      <c r="G31" s="47">
        <v>6000</v>
      </c>
      <c r="H31" s="47">
        <v>6000</v>
      </c>
      <c r="I31" s="47">
        <v>6200</v>
      </c>
      <c r="J31" s="48">
        <v>6200</v>
      </c>
      <c r="K31" s="12">
        <v>6200</v>
      </c>
    </row>
    <row r="32" spans="1:11" s="1" customFormat="1" ht="15" hidden="1" customHeight="1" outlineLevel="1" x14ac:dyDescent="0.25">
      <c r="A32" s="7" t="s">
        <v>313</v>
      </c>
      <c r="B32" s="10" t="s">
        <v>347</v>
      </c>
      <c r="C32" s="33" t="s">
        <v>227</v>
      </c>
      <c r="D32" s="157">
        <v>621</v>
      </c>
      <c r="E32" s="68">
        <v>1011.29</v>
      </c>
      <c r="F32" s="12">
        <v>652.86</v>
      </c>
      <c r="G32" s="47">
        <v>0</v>
      </c>
      <c r="H32" s="47">
        <v>770</v>
      </c>
      <c r="I32" s="47">
        <v>650</v>
      </c>
      <c r="J32" s="48">
        <v>650</v>
      </c>
      <c r="K32" s="12">
        <v>650</v>
      </c>
    </row>
    <row r="33" spans="1:11" s="1" customFormat="1" ht="15" hidden="1" customHeight="1" outlineLevel="1" x14ac:dyDescent="0.25">
      <c r="A33" s="7" t="s">
        <v>314</v>
      </c>
      <c r="B33" s="10" t="s">
        <v>347</v>
      </c>
      <c r="C33" s="33" t="s">
        <v>227</v>
      </c>
      <c r="D33" s="34">
        <v>621</v>
      </c>
      <c r="E33" s="68">
        <v>178.46</v>
      </c>
      <c r="F33" s="12">
        <v>115.22</v>
      </c>
      <c r="G33" s="47">
        <v>0</v>
      </c>
      <c r="H33" s="47">
        <v>140</v>
      </c>
      <c r="I33" s="47">
        <v>100</v>
      </c>
      <c r="J33" s="48">
        <v>100</v>
      </c>
      <c r="K33" s="12">
        <v>100</v>
      </c>
    </row>
    <row r="34" spans="1:11" s="1" customFormat="1" ht="15" hidden="1" customHeight="1" outlineLevel="1" x14ac:dyDescent="0.25">
      <c r="A34" s="7">
        <v>41</v>
      </c>
      <c r="B34" s="10" t="s">
        <v>365</v>
      </c>
      <c r="C34" s="33" t="s">
        <v>227</v>
      </c>
      <c r="D34" s="34">
        <v>623</v>
      </c>
      <c r="E34" s="68">
        <v>492.73</v>
      </c>
      <c r="F34" s="12">
        <v>418.22</v>
      </c>
      <c r="G34" s="47"/>
      <c r="H34" s="47"/>
      <c r="I34" s="47"/>
      <c r="J34" s="48"/>
      <c r="K34" s="12"/>
    </row>
    <row r="35" spans="1:11" s="1" customFormat="1" ht="15" hidden="1" customHeight="1" outlineLevel="1" x14ac:dyDescent="0.25">
      <c r="A35" s="7">
        <v>41</v>
      </c>
      <c r="B35" s="10" t="s">
        <v>98</v>
      </c>
      <c r="C35" s="33" t="s">
        <v>227</v>
      </c>
      <c r="D35" s="34">
        <v>623</v>
      </c>
      <c r="E35" s="68">
        <v>0</v>
      </c>
      <c r="F35" s="12">
        <v>0</v>
      </c>
      <c r="G35" s="47"/>
      <c r="H35" s="47"/>
      <c r="I35" s="47"/>
      <c r="J35" s="48"/>
      <c r="K35" s="12"/>
    </row>
    <row r="36" spans="1:11" s="1" customFormat="1" ht="15" hidden="1" customHeight="1" outlineLevel="1" x14ac:dyDescent="0.25">
      <c r="A36" s="7">
        <v>41</v>
      </c>
      <c r="B36" s="10" t="s">
        <v>99</v>
      </c>
      <c r="C36" s="33" t="s">
        <v>227</v>
      </c>
      <c r="D36" s="34">
        <v>625001</v>
      </c>
      <c r="E36" s="68">
        <v>654.09</v>
      </c>
      <c r="F36" s="12">
        <v>851.05</v>
      </c>
      <c r="G36" s="47">
        <v>700</v>
      </c>
      <c r="H36" s="47">
        <v>700</v>
      </c>
      <c r="I36" s="47">
        <v>750</v>
      </c>
      <c r="J36" s="48">
        <v>750</v>
      </c>
      <c r="K36" s="12">
        <v>750</v>
      </c>
    </row>
    <row r="37" spans="1:11" s="1" customFormat="1" ht="15" hidden="1" customHeight="1" outlineLevel="1" x14ac:dyDescent="0.25">
      <c r="A37" s="7" t="s">
        <v>313</v>
      </c>
      <c r="B37" s="10" t="s">
        <v>350</v>
      </c>
      <c r="C37" s="33" t="s">
        <v>227</v>
      </c>
      <c r="D37" s="34">
        <v>625001</v>
      </c>
      <c r="E37" s="68">
        <v>239.48</v>
      </c>
      <c r="F37" s="12">
        <v>153.80000000000001</v>
      </c>
      <c r="G37" s="47">
        <v>0</v>
      </c>
      <c r="H37" s="47">
        <v>200</v>
      </c>
      <c r="I37" s="47">
        <v>100</v>
      </c>
      <c r="J37" s="48">
        <v>100</v>
      </c>
      <c r="K37" s="12">
        <v>100</v>
      </c>
    </row>
    <row r="38" spans="1:11" s="1" customFormat="1" ht="15" hidden="1" customHeight="1" outlineLevel="1" x14ac:dyDescent="0.25">
      <c r="A38" s="7" t="s">
        <v>314</v>
      </c>
      <c r="B38" s="10" t="s">
        <v>350</v>
      </c>
      <c r="C38" s="33" t="s">
        <v>227</v>
      </c>
      <c r="D38" s="34">
        <v>625001</v>
      </c>
      <c r="E38" s="68">
        <v>42.39</v>
      </c>
      <c r="F38" s="12">
        <v>27.19</v>
      </c>
      <c r="G38" s="47">
        <v>0</v>
      </c>
      <c r="H38" s="120">
        <v>35</v>
      </c>
      <c r="I38" s="120">
        <v>15</v>
      </c>
      <c r="J38" s="91">
        <v>15</v>
      </c>
      <c r="K38" s="92">
        <v>15</v>
      </c>
    </row>
    <row r="39" spans="1:11" s="1" customFormat="1" ht="15" hidden="1" customHeight="1" outlineLevel="1" x14ac:dyDescent="0.25">
      <c r="A39" s="7">
        <v>41</v>
      </c>
      <c r="B39" s="10" t="s">
        <v>100</v>
      </c>
      <c r="C39" s="33" t="s">
        <v>227</v>
      </c>
      <c r="D39" s="34">
        <v>625002</v>
      </c>
      <c r="E39" s="68">
        <v>7875.51</v>
      </c>
      <c r="F39" s="12">
        <v>9663.23</v>
      </c>
      <c r="G39" s="47">
        <v>10500</v>
      </c>
      <c r="H39" s="47">
        <v>10500</v>
      </c>
      <c r="I39" s="47">
        <v>11000</v>
      </c>
      <c r="J39" s="48">
        <v>11000</v>
      </c>
      <c r="K39" s="12">
        <v>11000</v>
      </c>
    </row>
    <row r="40" spans="1:11" s="1" customFormat="1" ht="15" hidden="1" customHeight="1" outlineLevel="1" x14ac:dyDescent="0.25">
      <c r="A40" s="7" t="s">
        <v>313</v>
      </c>
      <c r="B40" s="10" t="s">
        <v>351</v>
      </c>
      <c r="C40" s="33" t="s">
        <v>227</v>
      </c>
      <c r="D40" s="34">
        <v>625002</v>
      </c>
      <c r="E40" s="68">
        <v>1540.58</v>
      </c>
      <c r="F40" s="12">
        <v>989.32</v>
      </c>
      <c r="G40" s="47">
        <v>0</v>
      </c>
      <c r="H40" s="47">
        <v>0</v>
      </c>
      <c r="I40" s="47"/>
      <c r="J40" s="48">
        <v>0</v>
      </c>
      <c r="K40" s="12">
        <v>0</v>
      </c>
    </row>
    <row r="41" spans="1:11" s="1" customFormat="1" ht="15" hidden="1" customHeight="1" outlineLevel="1" x14ac:dyDescent="0.25">
      <c r="A41" s="7" t="s">
        <v>314</v>
      </c>
      <c r="B41" s="10" t="s">
        <v>352</v>
      </c>
      <c r="C41" s="33" t="s">
        <v>227</v>
      </c>
      <c r="D41" s="34">
        <v>625002</v>
      </c>
      <c r="E41" s="68">
        <v>271.89</v>
      </c>
      <c r="F41" s="12">
        <v>174.59</v>
      </c>
      <c r="G41" s="47">
        <v>0</v>
      </c>
      <c r="H41" s="47">
        <v>0</v>
      </c>
      <c r="I41" s="47"/>
      <c r="J41" s="48">
        <v>0</v>
      </c>
      <c r="K41" s="12">
        <v>0</v>
      </c>
    </row>
    <row r="42" spans="1:11" s="1" customFormat="1" ht="15" hidden="1" customHeight="1" outlineLevel="1" x14ac:dyDescent="0.25">
      <c r="A42" s="7">
        <v>41</v>
      </c>
      <c r="B42" s="10" t="s">
        <v>101</v>
      </c>
      <c r="C42" s="33" t="s">
        <v>227</v>
      </c>
      <c r="D42" s="34">
        <v>625002</v>
      </c>
      <c r="E42" s="68">
        <v>0</v>
      </c>
      <c r="F42" s="12">
        <v>0</v>
      </c>
      <c r="G42" s="47"/>
      <c r="H42" s="47"/>
      <c r="I42" s="47"/>
      <c r="J42" s="48"/>
      <c r="K42" s="12"/>
    </row>
    <row r="43" spans="1:11" s="1" customFormat="1" ht="15" hidden="1" customHeight="1" outlineLevel="1" x14ac:dyDescent="0.25">
      <c r="A43" s="7">
        <v>41</v>
      </c>
      <c r="B43" s="10" t="s">
        <v>102</v>
      </c>
      <c r="C43" s="33" t="s">
        <v>227</v>
      </c>
      <c r="D43" s="34">
        <v>625003</v>
      </c>
      <c r="E43" s="68">
        <v>472.04</v>
      </c>
      <c r="F43" s="12">
        <v>566.5</v>
      </c>
      <c r="G43" s="47">
        <v>500</v>
      </c>
      <c r="H43" s="47">
        <v>500</v>
      </c>
      <c r="I43" s="47">
        <v>550</v>
      </c>
      <c r="J43" s="48">
        <v>550</v>
      </c>
      <c r="K43" s="12">
        <v>550</v>
      </c>
    </row>
    <row r="44" spans="1:11" s="1" customFormat="1" ht="15" hidden="1" customHeight="1" outlineLevel="1" x14ac:dyDescent="0.25">
      <c r="A44" s="7" t="s">
        <v>313</v>
      </c>
      <c r="B44" s="10" t="s">
        <v>353</v>
      </c>
      <c r="C44" s="33" t="s">
        <v>227</v>
      </c>
      <c r="D44" s="34">
        <v>625003</v>
      </c>
      <c r="E44" s="68">
        <v>68.510000000000005</v>
      </c>
      <c r="F44" s="12">
        <v>43.99</v>
      </c>
      <c r="G44" s="47">
        <v>0</v>
      </c>
      <c r="H44" s="47">
        <v>58</v>
      </c>
      <c r="I44" s="47">
        <v>50</v>
      </c>
      <c r="J44" s="48">
        <v>50</v>
      </c>
      <c r="K44" s="12">
        <v>50</v>
      </c>
    </row>
    <row r="45" spans="1:11" s="1" customFormat="1" ht="15" hidden="1" customHeight="1" outlineLevel="1" x14ac:dyDescent="0.25">
      <c r="A45" s="7" t="s">
        <v>314</v>
      </c>
      <c r="B45" s="10" t="s">
        <v>354</v>
      </c>
      <c r="C45" s="33" t="s">
        <v>227</v>
      </c>
      <c r="D45" s="34">
        <v>625003</v>
      </c>
      <c r="E45" s="68">
        <v>12.06</v>
      </c>
      <c r="F45" s="12">
        <v>7.73</v>
      </c>
      <c r="G45" s="47">
        <v>0</v>
      </c>
      <c r="H45" s="47">
        <v>11</v>
      </c>
      <c r="I45" s="47">
        <v>10</v>
      </c>
      <c r="J45" s="48">
        <v>10</v>
      </c>
      <c r="K45" s="12">
        <v>10</v>
      </c>
    </row>
    <row r="46" spans="1:11" s="1" customFormat="1" ht="15" hidden="1" customHeight="1" outlineLevel="1" x14ac:dyDescent="0.25">
      <c r="A46" s="7">
        <v>41</v>
      </c>
      <c r="B46" s="10" t="s">
        <v>103</v>
      </c>
      <c r="C46" s="33" t="s">
        <v>227</v>
      </c>
      <c r="D46" s="34">
        <v>625003</v>
      </c>
      <c r="E46" s="68">
        <v>0</v>
      </c>
      <c r="F46" s="12">
        <v>0</v>
      </c>
      <c r="G46" s="47"/>
      <c r="H46" s="47"/>
      <c r="I46" s="47"/>
      <c r="J46" s="48"/>
      <c r="K46" s="12"/>
    </row>
    <row r="47" spans="1:11" s="1" customFormat="1" ht="15" hidden="1" customHeight="1" outlineLevel="1" x14ac:dyDescent="0.25">
      <c r="A47" s="7">
        <v>41</v>
      </c>
      <c r="B47" s="10" t="s">
        <v>104</v>
      </c>
      <c r="C47" s="33" t="s">
        <v>227</v>
      </c>
      <c r="D47" s="34">
        <v>625004</v>
      </c>
      <c r="E47" s="68">
        <v>1442.96</v>
      </c>
      <c r="F47" s="12">
        <v>1919.52</v>
      </c>
      <c r="G47" s="47">
        <v>1500</v>
      </c>
      <c r="H47" s="47">
        <v>1500</v>
      </c>
      <c r="I47" s="47">
        <v>1800</v>
      </c>
      <c r="J47" s="48">
        <v>1800</v>
      </c>
      <c r="K47" s="12">
        <v>1800</v>
      </c>
    </row>
    <row r="48" spans="1:11" s="1" customFormat="1" ht="15" hidden="1" customHeight="1" outlineLevel="1" x14ac:dyDescent="0.25">
      <c r="A48" s="7" t="s">
        <v>313</v>
      </c>
      <c r="B48" s="10" t="s">
        <v>355</v>
      </c>
      <c r="C48" s="33" t="s">
        <v>227</v>
      </c>
      <c r="D48" s="34">
        <v>625004</v>
      </c>
      <c r="E48" s="68">
        <v>513.52</v>
      </c>
      <c r="F48" s="12">
        <v>329.76</v>
      </c>
      <c r="G48" s="47">
        <v>0</v>
      </c>
      <c r="H48" s="47">
        <v>430</v>
      </c>
      <c r="I48" s="47">
        <v>300</v>
      </c>
      <c r="J48" s="48">
        <v>300</v>
      </c>
      <c r="K48" s="12">
        <v>300</v>
      </c>
    </row>
    <row r="49" spans="1:14" s="1" customFormat="1" ht="15" hidden="1" customHeight="1" outlineLevel="1" x14ac:dyDescent="0.25">
      <c r="A49" s="7" t="s">
        <v>314</v>
      </c>
      <c r="B49" s="10" t="s">
        <v>355</v>
      </c>
      <c r="C49" s="33" t="s">
        <v>227</v>
      </c>
      <c r="D49" s="34">
        <v>625004</v>
      </c>
      <c r="E49" s="68">
        <v>90.57</v>
      </c>
      <c r="F49" s="12">
        <v>58.16</v>
      </c>
      <c r="G49" s="47">
        <v>0</v>
      </c>
      <c r="H49" s="47">
        <v>75</v>
      </c>
      <c r="I49" s="47">
        <v>50</v>
      </c>
      <c r="J49" s="48">
        <v>50</v>
      </c>
      <c r="K49" s="12">
        <v>50</v>
      </c>
    </row>
    <row r="50" spans="1:14" s="1" customFormat="1" ht="15" hidden="1" customHeight="1" outlineLevel="1" x14ac:dyDescent="0.25">
      <c r="A50" s="7">
        <v>41</v>
      </c>
      <c r="B50" s="10" t="s">
        <v>105</v>
      </c>
      <c r="C50" s="33" t="s">
        <v>227</v>
      </c>
      <c r="D50" s="34">
        <v>625004</v>
      </c>
      <c r="E50" s="68">
        <v>0</v>
      </c>
      <c r="F50" s="12">
        <v>0</v>
      </c>
      <c r="G50" s="47"/>
      <c r="H50" s="47"/>
      <c r="I50" s="47"/>
      <c r="J50" s="48"/>
      <c r="K50" s="12"/>
    </row>
    <row r="51" spans="1:14" s="1" customFormat="1" ht="15" hidden="1" customHeight="1" outlineLevel="1" x14ac:dyDescent="0.25">
      <c r="A51" s="7">
        <v>41</v>
      </c>
      <c r="B51" s="10" t="s">
        <v>106</v>
      </c>
      <c r="C51" s="33" t="s">
        <v>227</v>
      </c>
      <c r="D51" s="10">
        <v>625005</v>
      </c>
      <c r="E51" s="68">
        <v>466.99</v>
      </c>
      <c r="F51" s="12">
        <v>619.34</v>
      </c>
      <c r="G51" s="47">
        <v>500</v>
      </c>
      <c r="H51" s="47">
        <v>500</v>
      </c>
      <c r="I51" s="47">
        <v>500</v>
      </c>
      <c r="J51" s="48">
        <v>500</v>
      </c>
      <c r="K51" s="12">
        <v>500</v>
      </c>
    </row>
    <row r="52" spans="1:14" s="1" customFormat="1" ht="15" hidden="1" customHeight="1" outlineLevel="1" x14ac:dyDescent="0.25">
      <c r="A52" s="7" t="s">
        <v>313</v>
      </c>
      <c r="B52" s="10" t="s">
        <v>356</v>
      </c>
      <c r="C52" s="33" t="s">
        <v>227</v>
      </c>
      <c r="D52" s="10">
        <v>625005</v>
      </c>
      <c r="E52" s="68">
        <v>171.32</v>
      </c>
      <c r="F52" s="12">
        <v>110</v>
      </c>
      <c r="G52" s="47">
        <v>0</v>
      </c>
      <c r="H52" s="47">
        <v>140</v>
      </c>
      <c r="I52" s="47">
        <v>100</v>
      </c>
      <c r="J52" s="48">
        <v>100</v>
      </c>
      <c r="K52" s="12">
        <v>100</v>
      </c>
    </row>
    <row r="53" spans="1:14" s="1" customFormat="1" ht="15" hidden="1" customHeight="1" outlineLevel="1" x14ac:dyDescent="0.25">
      <c r="A53" s="7" t="s">
        <v>314</v>
      </c>
      <c r="B53" s="10" t="s">
        <v>356</v>
      </c>
      <c r="C53" s="33" t="s">
        <v>227</v>
      </c>
      <c r="D53" s="10">
        <v>625005</v>
      </c>
      <c r="E53" s="68">
        <v>30.15</v>
      </c>
      <c r="F53" s="12">
        <v>19.36</v>
      </c>
      <c r="G53" s="47">
        <v>0</v>
      </c>
      <c r="H53" s="120">
        <v>26</v>
      </c>
      <c r="I53" s="120">
        <v>20</v>
      </c>
      <c r="J53" s="91">
        <v>20</v>
      </c>
      <c r="K53" s="92">
        <v>20</v>
      </c>
    </row>
    <row r="54" spans="1:14" s="1" customFormat="1" ht="15" hidden="1" customHeight="1" outlineLevel="1" x14ac:dyDescent="0.25">
      <c r="A54" s="7">
        <v>41</v>
      </c>
      <c r="B54" s="10" t="s">
        <v>107</v>
      </c>
      <c r="C54" s="33" t="s">
        <v>227</v>
      </c>
      <c r="D54" s="10">
        <v>625007</v>
      </c>
      <c r="E54" s="68">
        <v>2808.13</v>
      </c>
      <c r="F54" s="12">
        <v>3365.49</v>
      </c>
      <c r="G54" s="47">
        <v>2800</v>
      </c>
      <c r="H54" s="47">
        <v>2800</v>
      </c>
      <c r="I54" s="47">
        <v>3000</v>
      </c>
      <c r="J54" s="48">
        <v>3000</v>
      </c>
      <c r="K54" s="12">
        <v>3000</v>
      </c>
    </row>
    <row r="55" spans="1:14" s="1" customFormat="1" ht="15" hidden="1" customHeight="1" outlineLevel="1" x14ac:dyDescent="0.25">
      <c r="A55" s="7" t="s">
        <v>313</v>
      </c>
      <c r="B55" s="10" t="s">
        <v>357</v>
      </c>
      <c r="C55" s="33" t="s">
        <v>227</v>
      </c>
      <c r="D55" s="10">
        <v>625007</v>
      </c>
      <c r="E55" s="68">
        <v>406.49</v>
      </c>
      <c r="F55" s="12">
        <v>261.06</v>
      </c>
      <c r="G55" s="47">
        <v>0</v>
      </c>
      <c r="H55" s="47">
        <v>340</v>
      </c>
      <c r="I55" s="47">
        <v>250</v>
      </c>
      <c r="J55" s="48">
        <v>250</v>
      </c>
      <c r="K55" s="12">
        <v>250</v>
      </c>
    </row>
    <row r="56" spans="1:14" s="1" customFormat="1" ht="15" hidden="1" customHeight="1" outlineLevel="1" x14ac:dyDescent="0.25">
      <c r="A56" s="7" t="s">
        <v>314</v>
      </c>
      <c r="B56" s="10" t="s">
        <v>357</v>
      </c>
      <c r="C56" s="33" t="s">
        <v>227</v>
      </c>
      <c r="D56" s="10">
        <v>625007</v>
      </c>
      <c r="E56" s="68">
        <v>71.7</v>
      </c>
      <c r="F56" s="12">
        <v>46.07</v>
      </c>
      <c r="G56" s="47">
        <v>0</v>
      </c>
      <c r="H56" s="47">
        <v>60</v>
      </c>
      <c r="I56" s="47">
        <v>40</v>
      </c>
      <c r="J56" s="48">
        <v>40</v>
      </c>
      <c r="K56" s="12">
        <v>40</v>
      </c>
    </row>
    <row r="57" spans="1:14" s="1" customFormat="1" ht="15" hidden="1" customHeight="1" outlineLevel="1" x14ac:dyDescent="0.25">
      <c r="A57" s="7">
        <v>41</v>
      </c>
      <c r="B57" s="10" t="s">
        <v>108</v>
      </c>
      <c r="C57" s="33" t="s">
        <v>227</v>
      </c>
      <c r="D57" s="10">
        <v>625007</v>
      </c>
      <c r="E57" s="68">
        <v>0</v>
      </c>
      <c r="F57" s="12">
        <v>0</v>
      </c>
      <c r="G57" s="47"/>
      <c r="H57" s="47"/>
      <c r="I57" s="47"/>
      <c r="J57" s="48"/>
      <c r="K57" s="12"/>
    </row>
    <row r="58" spans="1:14" s="1" customFormat="1" ht="15" hidden="1" customHeight="1" outlineLevel="1" x14ac:dyDescent="0.25">
      <c r="A58" s="7">
        <v>41</v>
      </c>
      <c r="B58" s="10" t="s">
        <v>109</v>
      </c>
      <c r="C58" s="33" t="s">
        <v>227</v>
      </c>
      <c r="D58" s="10">
        <v>627</v>
      </c>
      <c r="E58" s="68">
        <v>509.47</v>
      </c>
      <c r="F58" s="12">
        <v>700.1</v>
      </c>
      <c r="G58" s="47">
        <v>450</v>
      </c>
      <c r="H58" s="47">
        <v>700</v>
      </c>
      <c r="I58" s="47">
        <v>700</v>
      </c>
      <c r="J58" s="48">
        <v>700</v>
      </c>
      <c r="K58" s="12">
        <v>700</v>
      </c>
    </row>
    <row r="59" spans="1:14" s="1" customFormat="1" ht="15" hidden="1" customHeight="1" outlineLevel="1" x14ac:dyDescent="0.25">
      <c r="A59" s="7">
        <v>41</v>
      </c>
      <c r="B59" s="2" t="s">
        <v>110</v>
      </c>
      <c r="C59" s="33" t="s">
        <v>227</v>
      </c>
      <c r="D59" s="20">
        <v>631001</v>
      </c>
      <c r="E59" s="68">
        <v>2</v>
      </c>
      <c r="F59" s="12">
        <v>9.1999999999999993</v>
      </c>
      <c r="G59" s="47">
        <v>50</v>
      </c>
      <c r="H59" s="47">
        <v>0</v>
      </c>
      <c r="I59" s="47">
        <v>50</v>
      </c>
      <c r="J59" s="48">
        <v>50</v>
      </c>
      <c r="K59" s="12">
        <v>50</v>
      </c>
    </row>
    <row r="60" spans="1:14" s="1" customFormat="1" ht="15" hidden="1" customHeight="1" outlineLevel="1" x14ac:dyDescent="0.25">
      <c r="A60" s="7">
        <v>111</v>
      </c>
      <c r="B60" s="2" t="s">
        <v>89</v>
      </c>
      <c r="C60" s="33" t="s">
        <v>227</v>
      </c>
      <c r="D60" s="20">
        <v>632001</v>
      </c>
      <c r="E60" s="68">
        <v>373.98</v>
      </c>
      <c r="F60" s="12">
        <v>393.14</v>
      </c>
      <c r="G60" s="47">
        <v>394</v>
      </c>
      <c r="H60" s="47">
        <v>376</v>
      </c>
      <c r="I60" s="47">
        <v>376</v>
      </c>
      <c r="J60" s="48">
        <v>376</v>
      </c>
      <c r="K60" s="12">
        <v>376</v>
      </c>
    </row>
    <row r="61" spans="1:14" s="1" customFormat="1" ht="15" hidden="1" customHeight="1" outlineLevel="1" x14ac:dyDescent="0.25">
      <c r="A61" s="7">
        <v>41</v>
      </c>
      <c r="B61" s="2" t="s">
        <v>371</v>
      </c>
      <c r="C61" s="33" t="s">
        <v>227</v>
      </c>
      <c r="D61" s="20">
        <v>632001</v>
      </c>
      <c r="E61" s="68">
        <v>80803.27</v>
      </c>
      <c r="F61" s="12">
        <v>85482.19</v>
      </c>
      <c r="G61" s="47">
        <v>58000</v>
      </c>
      <c r="H61" s="120">
        <v>90000</v>
      </c>
      <c r="I61" s="120">
        <v>90000</v>
      </c>
      <c r="J61" s="91">
        <v>90000</v>
      </c>
      <c r="K61" s="92">
        <v>90000</v>
      </c>
      <c r="M61" s="158"/>
      <c r="N61" s="158"/>
    </row>
    <row r="62" spans="1:14" s="1" customFormat="1" ht="15" hidden="1" customHeight="1" outlineLevel="1" x14ac:dyDescent="0.25">
      <c r="A62" s="7">
        <v>111</v>
      </c>
      <c r="B62" s="2" t="s">
        <v>70</v>
      </c>
      <c r="C62" s="33" t="s">
        <v>227</v>
      </c>
      <c r="D62" s="20">
        <v>632005</v>
      </c>
      <c r="E62" s="68">
        <v>0</v>
      </c>
      <c r="F62" s="12">
        <v>0</v>
      </c>
      <c r="G62" s="47">
        <v>210</v>
      </c>
      <c r="H62" s="47">
        <v>210</v>
      </c>
      <c r="I62" s="47">
        <v>210</v>
      </c>
      <c r="J62" s="48">
        <v>210</v>
      </c>
      <c r="K62" s="12">
        <v>210</v>
      </c>
    </row>
    <row r="63" spans="1:14" s="1" customFormat="1" ht="15" hidden="1" customHeight="1" outlineLevel="1" x14ac:dyDescent="0.25">
      <c r="A63" s="7">
        <v>111</v>
      </c>
      <c r="B63" s="2" t="s">
        <v>71</v>
      </c>
      <c r="C63" s="33" t="s">
        <v>227</v>
      </c>
      <c r="D63" s="20">
        <v>632003</v>
      </c>
      <c r="E63" s="68">
        <v>0</v>
      </c>
      <c r="F63" s="12">
        <v>0</v>
      </c>
      <c r="G63" s="47"/>
      <c r="H63" s="47"/>
      <c r="I63" s="47"/>
      <c r="J63" s="48"/>
      <c r="K63" s="12"/>
    </row>
    <row r="64" spans="1:14" s="1" customFormat="1" ht="15" hidden="1" customHeight="1" outlineLevel="1" x14ac:dyDescent="0.25">
      <c r="A64" s="7">
        <v>41</v>
      </c>
      <c r="B64" s="2" t="s">
        <v>279</v>
      </c>
      <c r="C64" s="33" t="s">
        <v>227</v>
      </c>
      <c r="D64" s="20">
        <v>632003</v>
      </c>
      <c r="E64" s="68">
        <v>0</v>
      </c>
      <c r="F64" s="12">
        <v>0</v>
      </c>
      <c r="G64" s="120"/>
      <c r="H64" s="120"/>
      <c r="I64" s="120"/>
      <c r="J64" s="48"/>
      <c r="K64" s="12"/>
      <c r="L64" s="147"/>
    </row>
    <row r="65" spans="1:12" s="1" customFormat="1" ht="15" hidden="1" customHeight="1" outlineLevel="1" x14ac:dyDescent="0.25">
      <c r="A65" s="7">
        <v>41</v>
      </c>
      <c r="B65" s="2" t="s">
        <v>111</v>
      </c>
      <c r="C65" s="33" t="s">
        <v>227</v>
      </c>
      <c r="D65" s="20">
        <v>632003</v>
      </c>
      <c r="E65" s="68">
        <v>1865.76</v>
      </c>
      <c r="F65" s="12">
        <v>424.6</v>
      </c>
      <c r="G65" s="47">
        <v>2000</v>
      </c>
      <c r="H65" s="120">
        <v>350</v>
      </c>
      <c r="I65" s="47">
        <v>350</v>
      </c>
      <c r="J65" s="48">
        <v>350</v>
      </c>
      <c r="K65" s="12">
        <v>350</v>
      </c>
      <c r="L65" s="147"/>
    </row>
    <row r="66" spans="1:12" s="1" customFormat="1" ht="15" hidden="1" customHeight="1" outlineLevel="1" x14ac:dyDescent="0.25">
      <c r="A66" s="7">
        <v>41</v>
      </c>
      <c r="B66" s="2" t="s">
        <v>409</v>
      </c>
      <c r="C66" s="33" t="s">
        <v>227</v>
      </c>
      <c r="D66" s="20">
        <v>632005</v>
      </c>
      <c r="E66" s="68">
        <v>82.63</v>
      </c>
      <c r="F66" s="12">
        <v>1427.81</v>
      </c>
      <c r="G66" s="120">
        <v>1500</v>
      </c>
      <c r="H66" s="120">
        <v>2000</v>
      </c>
      <c r="I66" s="120">
        <v>2000</v>
      </c>
      <c r="J66" s="48">
        <v>2000</v>
      </c>
      <c r="K66" s="12">
        <v>2000</v>
      </c>
    </row>
    <row r="67" spans="1:12" s="1" customFormat="1" ht="15" hidden="1" customHeight="1" outlineLevel="1" x14ac:dyDescent="0.25">
      <c r="A67" s="7">
        <v>41</v>
      </c>
      <c r="B67" s="2" t="s">
        <v>278</v>
      </c>
      <c r="C67" s="33" t="s">
        <v>227</v>
      </c>
      <c r="D67" s="20">
        <v>632004</v>
      </c>
      <c r="E67" s="68">
        <v>0</v>
      </c>
      <c r="F67" s="12">
        <v>0</v>
      </c>
      <c r="G67" s="120"/>
      <c r="H67" s="120"/>
      <c r="I67" s="120"/>
      <c r="J67" s="91"/>
      <c r="K67" s="92"/>
    </row>
    <row r="68" spans="1:12" s="1" customFormat="1" ht="15" hidden="1" customHeight="1" outlineLevel="1" x14ac:dyDescent="0.25">
      <c r="A68" s="7">
        <v>41</v>
      </c>
      <c r="B68" s="2" t="s">
        <v>72</v>
      </c>
      <c r="C68" s="33" t="s">
        <v>227</v>
      </c>
      <c r="D68" s="20">
        <v>633001</v>
      </c>
      <c r="E68" s="68">
        <v>284.17</v>
      </c>
      <c r="F68" s="12">
        <v>3379</v>
      </c>
      <c r="G68" s="47">
        <v>6000</v>
      </c>
      <c r="H68" s="47">
        <v>10000</v>
      </c>
      <c r="I68" s="198">
        <v>400</v>
      </c>
      <c r="J68" s="48">
        <v>400</v>
      </c>
      <c r="K68" s="12">
        <v>400</v>
      </c>
    </row>
    <row r="69" spans="1:12" s="1" customFormat="1" ht="15" hidden="1" customHeight="1" outlineLevel="1" x14ac:dyDescent="0.25">
      <c r="A69" s="7">
        <v>41</v>
      </c>
      <c r="B69" s="2" t="s">
        <v>112</v>
      </c>
      <c r="C69" s="33" t="s">
        <v>227</v>
      </c>
      <c r="D69" s="20">
        <v>633002</v>
      </c>
      <c r="E69" s="68">
        <v>188.01</v>
      </c>
      <c r="F69" s="12">
        <v>162</v>
      </c>
      <c r="G69" s="47">
        <v>400</v>
      </c>
      <c r="H69" s="47">
        <v>400</v>
      </c>
      <c r="I69" s="47">
        <v>1000</v>
      </c>
      <c r="J69" s="48">
        <v>400</v>
      </c>
      <c r="K69" s="12">
        <v>400</v>
      </c>
    </row>
    <row r="70" spans="1:12" s="1" customFormat="1" ht="15" hidden="1" customHeight="1" outlineLevel="1" x14ac:dyDescent="0.25">
      <c r="A70" s="7">
        <v>41</v>
      </c>
      <c r="B70" s="2" t="s">
        <v>113</v>
      </c>
      <c r="C70" s="33" t="s">
        <v>308</v>
      </c>
      <c r="D70" s="20">
        <v>633004</v>
      </c>
      <c r="E70" s="68">
        <v>4498.79</v>
      </c>
      <c r="F70" s="12">
        <v>4199.79</v>
      </c>
      <c r="G70" s="47">
        <v>4000</v>
      </c>
      <c r="H70" s="47">
        <v>2910</v>
      </c>
      <c r="I70" s="47">
        <v>3000</v>
      </c>
      <c r="J70" s="48">
        <v>3000</v>
      </c>
      <c r="K70" s="12">
        <v>3000</v>
      </c>
    </row>
    <row r="71" spans="1:12" s="1" customFormat="1" ht="15" hidden="1" customHeight="1" outlineLevel="1" x14ac:dyDescent="0.25">
      <c r="A71" s="7">
        <v>111</v>
      </c>
      <c r="B71" s="2" t="s">
        <v>113</v>
      </c>
      <c r="C71" s="33" t="s">
        <v>227</v>
      </c>
      <c r="D71" s="20">
        <v>633004</v>
      </c>
      <c r="E71" s="68">
        <v>531.1</v>
      </c>
      <c r="F71" s="12">
        <v>1014</v>
      </c>
      <c r="G71" s="47">
        <v>0</v>
      </c>
      <c r="H71" s="47">
        <v>0</v>
      </c>
      <c r="I71" s="47">
        <v>0</v>
      </c>
      <c r="J71" s="48">
        <v>0</v>
      </c>
      <c r="K71" s="12">
        <v>0</v>
      </c>
    </row>
    <row r="72" spans="1:12" s="1" customFormat="1" ht="15" hidden="1" customHeight="1" outlineLevel="1" x14ac:dyDescent="0.25">
      <c r="A72" s="7">
        <v>111</v>
      </c>
      <c r="B72" s="2" t="s">
        <v>73</v>
      </c>
      <c r="C72" s="33" t="s">
        <v>227</v>
      </c>
      <c r="D72" s="20">
        <v>633006</v>
      </c>
      <c r="E72" s="68">
        <v>248.56</v>
      </c>
      <c r="F72" s="12">
        <v>228.07</v>
      </c>
      <c r="G72" s="47">
        <v>100</v>
      </c>
      <c r="H72" s="47">
        <v>100</v>
      </c>
      <c r="I72" s="47">
        <v>100</v>
      </c>
      <c r="J72" s="48">
        <v>100</v>
      </c>
      <c r="K72" s="12">
        <v>100</v>
      </c>
    </row>
    <row r="73" spans="1:12" s="1" customFormat="1" ht="15" hidden="1" customHeight="1" outlineLevel="1" x14ac:dyDescent="0.25">
      <c r="A73" s="7">
        <v>41</v>
      </c>
      <c r="B73" s="2" t="s">
        <v>56</v>
      </c>
      <c r="C73" s="33" t="s">
        <v>227</v>
      </c>
      <c r="D73" s="20">
        <v>633006</v>
      </c>
      <c r="E73" s="68">
        <v>7035.66</v>
      </c>
      <c r="F73" s="12">
        <v>6149.16</v>
      </c>
      <c r="G73" s="47">
        <v>7000</v>
      </c>
      <c r="H73" s="47">
        <v>15000</v>
      </c>
      <c r="I73" s="47">
        <v>10000</v>
      </c>
      <c r="J73" s="48">
        <v>10000</v>
      </c>
      <c r="K73" s="12">
        <v>10000</v>
      </c>
    </row>
    <row r="74" spans="1:12" s="1" customFormat="1" ht="15" hidden="1" customHeight="1" outlineLevel="1" x14ac:dyDescent="0.25">
      <c r="A74" s="7">
        <v>41</v>
      </c>
      <c r="B74" s="2" t="s">
        <v>114</v>
      </c>
      <c r="C74" s="33" t="s">
        <v>227</v>
      </c>
      <c r="D74" s="20">
        <v>633009</v>
      </c>
      <c r="E74" s="68">
        <v>75.260000000000005</v>
      </c>
      <c r="F74" s="12">
        <v>221.05</v>
      </c>
      <c r="G74" s="47">
        <v>0</v>
      </c>
      <c r="H74" s="47">
        <v>0</v>
      </c>
      <c r="I74" s="47">
        <v>0</v>
      </c>
      <c r="J74" s="48">
        <v>0</v>
      </c>
      <c r="K74" s="12">
        <v>0</v>
      </c>
    </row>
    <row r="75" spans="1:12" s="1" customFormat="1" ht="15" hidden="1" customHeight="1" outlineLevel="1" x14ac:dyDescent="0.25">
      <c r="A75" s="7">
        <v>41</v>
      </c>
      <c r="B75" s="2" t="s">
        <v>115</v>
      </c>
      <c r="C75" s="33" t="s">
        <v>227</v>
      </c>
      <c r="D75" s="20">
        <v>633010</v>
      </c>
      <c r="E75" s="68">
        <v>0</v>
      </c>
      <c r="F75" s="12">
        <v>0</v>
      </c>
      <c r="G75" s="47">
        <v>0</v>
      </c>
      <c r="H75" s="47">
        <v>0</v>
      </c>
      <c r="I75" s="47">
        <v>200</v>
      </c>
      <c r="J75" s="48">
        <v>200</v>
      </c>
      <c r="K75" s="12">
        <v>200</v>
      </c>
    </row>
    <row r="76" spans="1:12" s="1" customFormat="1" ht="15" hidden="1" customHeight="1" outlineLevel="1" x14ac:dyDescent="0.25">
      <c r="A76" s="7" t="s">
        <v>366</v>
      </c>
      <c r="B76" s="2" t="s">
        <v>81</v>
      </c>
      <c r="C76" s="33" t="s">
        <v>227</v>
      </c>
      <c r="D76" s="20">
        <v>633016</v>
      </c>
      <c r="E76" s="68">
        <v>1150</v>
      </c>
      <c r="F76" s="12">
        <v>1150</v>
      </c>
      <c r="G76" s="47">
        <v>0</v>
      </c>
      <c r="H76" s="47">
        <v>272</v>
      </c>
      <c r="I76" s="47">
        <v>0</v>
      </c>
      <c r="J76" s="48">
        <v>0</v>
      </c>
      <c r="K76" s="12">
        <v>0</v>
      </c>
    </row>
    <row r="77" spans="1:12" s="1" customFormat="1" ht="15" hidden="1" customHeight="1" outlineLevel="1" x14ac:dyDescent="0.25">
      <c r="A77" s="7">
        <v>41</v>
      </c>
      <c r="B77" s="2" t="s">
        <v>74</v>
      </c>
      <c r="C77" s="33" t="s">
        <v>227</v>
      </c>
      <c r="D77" s="20">
        <v>633013</v>
      </c>
      <c r="E77" s="68">
        <v>968.32</v>
      </c>
      <c r="F77" s="92">
        <v>752.27</v>
      </c>
      <c r="G77" s="47">
        <v>1000</v>
      </c>
      <c r="H77" s="120">
        <v>570</v>
      </c>
      <c r="I77" s="120">
        <v>600</v>
      </c>
      <c r="J77" s="91">
        <v>600</v>
      </c>
      <c r="K77" s="92">
        <v>600</v>
      </c>
    </row>
    <row r="78" spans="1:12" s="1" customFormat="1" ht="15" hidden="1" customHeight="1" outlineLevel="1" x14ac:dyDescent="0.25">
      <c r="A78" s="7">
        <v>41</v>
      </c>
      <c r="B78" s="2" t="s">
        <v>75</v>
      </c>
      <c r="C78" s="33" t="s">
        <v>227</v>
      </c>
      <c r="D78" s="20">
        <v>633016</v>
      </c>
      <c r="E78" s="68">
        <v>364.32</v>
      </c>
      <c r="F78" s="12">
        <v>1047.17</v>
      </c>
      <c r="G78" s="47">
        <v>1000</v>
      </c>
      <c r="H78" s="47">
        <v>1000</v>
      </c>
      <c r="I78" s="47">
        <v>1000</v>
      </c>
      <c r="J78" s="48">
        <v>1000</v>
      </c>
      <c r="K78" s="12">
        <v>1000</v>
      </c>
    </row>
    <row r="79" spans="1:12" s="1" customFormat="1" ht="15" hidden="1" customHeight="1" outlineLevel="1" x14ac:dyDescent="0.25">
      <c r="A79" s="7">
        <v>41</v>
      </c>
      <c r="B79" s="2" t="s">
        <v>76</v>
      </c>
      <c r="C79" s="33" t="s">
        <v>227</v>
      </c>
      <c r="D79" s="20">
        <v>634001</v>
      </c>
      <c r="E79" s="68">
        <v>2079.9299999999998</v>
      </c>
      <c r="F79" s="12">
        <v>3104.53</v>
      </c>
      <c r="G79" s="47">
        <v>2500</v>
      </c>
      <c r="H79" s="47">
        <v>2500</v>
      </c>
      <c r="I79" s="47">
        <v>2500</v>
      </c>
      <c r="J79" s="48">
        <v>2500</v>
      </c>
      <c r="K79" s="12">
        <v>2500</v>
      </c>
    </row>
    <row r="80" spans="1:12" s="1" customFormat="1" ht="15" hidden="1" customHeight="1" outlineLevel="1" x14ac:dyDescent="0.25">
      <c r="A80" s="7">
        <v>41</v>
      </c>
      <c r="B80" s="2" t="s">
        <v>77</v>
      </c>
      <c r="C80" s="33" t="s">
        <v>227</v>
      </c>
      <c r="D80" s="20">
        <v>634002</v>
      </c>
      <c r="E80" s="68">
        <v>945.94</v>
      </c>
      <c r="F80" s="12">
        <v>771.6</v>
      </c>
      <c r="G80" s="47">
        <v>500</v>
      </c>
      <c r="H80" s="120">
        <v>3800</v>
      </c>
      <c r="I80" s="47">
        <v>3000</v>
      </c>
      <c r="J80" s="48">
        <v>3000</v>
      </c>
      <c r="K80" s="12">
        <v>3000</v>
      </c>
    </row>
    <row r="81" spans="1:12" s="1" customFormat="1" ht="15" hidden="1" customHeight="1" outlineLevel="1" x14ac:dyDescent="0.25">
      <c r="A81" s="7">
        <v>41</v>
      </c>
      <c r="B81" s="2" t="s">
        <v>116</v>
      </c>
      <c r="C81" s="33" t="s">
        <v>227</v>
      </c>
      <c r="D81" s="20">
        <v>634003</v>
      </c>
      <c r="E81" s="68">
        <v>160.34</v>
      </c>
      <c r="F81" s="12">
        <v>620.58000000000004</v>
      </c>
      <c r="G81" s="47">
        <v>180</v>
      </c>
      <c r="H81" s="120">
        <v>600</v>
      </c>
      <c r="I81" s="47">
        <v>600</v>
      </c>
      <c r="J81" s="48">
        <v>600</v>
      </c>
      <c r="K81" s="12">
        <v>600</v>
      </c>
    </row>
    <row r="82" spans="1:12" s="1" customFormat="1" ht="15" hidden="1" customHeight="1" outlineLevel="1" x14ac:dyDescent="0.25">
      <c r="A82" s="7">
        <v>41</v>
      </c>
      <c r="B82" s="2" t="s">
        <v>277</v>
      </c>
      <c r="C82" s="33" t="s">
        <v>227</v>
      </c>
      <c r="D82" s="20">
        <v>634005</v>
      </c>
      <c r="E82" s="68">
        <v>50</v>
      </c>
      <c r="F82" s="12">
        <v>57</v>
      </c>
      <c r="G82" s="47">
        <v>50</v>
      </c>
      <c r="H82" s="47">
        <v>60</v>
      </c>
      <c r="I82" s="47">
        <v>50</v>
      </c>
      <c r="J82" s="48">
        <v>50</v>
      </c>
      <c r="K82" s="12">
        <v>50</v>
      </c>
    </row>
    <row r="83" spans="1:12" s="1" customFormat="1" ht="15" hidden="1" customHeight="1" outlineLevel="1" x14ac:dyDescent="0.25">
      <c r="A83" s="7">
        <v>41</v>
      </c>
      <c r="B83" s="2" t="s">
        <v>58</v>
      </c>
      <c r="C83" s="33" t="s">
        <v>227</v>
      </c>
      <c r="D83" s="20">
        <v>635002</v>
      </c>
      <c r="E83" s="68">
        <v>0</v>
      </c>
      <c r="F83" s="12">
        <v>0</v>
      </c>
      <c r="G83" s="47">
        <v>0</v>
      </c>
      <c r="H83" s="47"/>
      <c r="I83" s="47"/>
      <c r="J83" s="48"/>
      <c r="K83" s="12"/>
    </row>
    <row r="84" spans="1:12" s="1" customFormat="1" ht="15" hidden="1" customHeight="1" outlineLevel="1" x14ac:dyDescent="0.25">
      <c r="A84" s="7">
        <v>41</v>
      </c>
      <c r="B84" s="143" t="s">
        <v>117</v>
      </c>
      <c r="C84" s="144" t="s">
        <v>227</v>
      </c>
      <c r="D84" s="145">
        <v>635004</v>
      </c>
      <c r="E84" s="138">
        <v>2377.5</v>
      </c>
      <c r="F84" s="92">
        <v>1570.93</v>
      </c>
      <c r="G84" s="120">
        <v>500</v>
      </c>
      <c r="H84" s="120">
        <v>500</v>
      </c>
      <c r="I84" s="120">
        <v>500</v>
      </c>
      <c r="J84" s="91">
        <v>500</v>
      </c>
      <c r="K84" s="92">
        <v>500</v>
      </c>
    </row>
    <row r="85" spans="1:12" s="1" customFormat="1" ht="15" hidden="1" customHeight="1" outlineLevel="1" x14ac:dyDescent="0.25">
      <c r="A85" s="7">
        <v>41</v>
      </c>
      <c r="B85" s="2" t="s">
        <v>372</v>
      </c>
      <c r="C85" s="33" t="s">
        <v>227</v>
      </c>
      <c r="D85" s="20">
        <v>635006</v>
      </c>
      <c r="E85" s="68">
        <v>8390.91</v>
      </c>
      <c r="F85" s="12">
        <v>4641.3100000000004</v>
      </c>
      <c r="G85" s="47">
        <v>21000</v>
      </c>
      <c r="H85" s="120">
        <v>21000</v>
      </c>
      <c r="I85" s="47">
        <v>5000</v>
      </c>
      <c r="J85" s="48">
        <v>5000</v>
      </c>
      <c r="K85" s="12">
        <v>5000</v>
      </c>
    </row>
    <row r="86" spans="1:12" s="1" customFormat="1" ht="15" hidden="1" customHeight="1" outlineLevel="1" x14ac:dyDescent="0.25">
      <c r="A86" s="7">
        <v>41</v>
      </c>
      <c r="B86" s="2" t="s">
        <v>267</v>
      </c>
      <c r="C86" s="33" t="s">
        <v>227</v>
      </c>
      <c r="D86" s="20">
        <v>635009</v>
      </c>
      <c r="E86" s="68">
        <v>0</v>
      </c>
      <c r="F86" s="92">
        <v>0</v>
      </c>
      <c r="G86" s="47"/>
      <c r="H86" s="120"/>
      <c r="I86" s="120"/>
      <c r="J86" s="91"/>
      <c r="K86" s="92"/>
    </row>
    <row r="87" spans="1:12" s="1" customFormat="1" ht="15" hidden="1" customHeight="1" outlineLevel="1" x14ac:dyDescent="0.25">
      <c r="A87" s="7">
        <v>41</v>
      </c>
      <c r="B87" s="2" t="s">
        <v>280</v>
      </c>
      <c r="C87" s="33" t="s">
        <v>227</v>
      </c>
      <c r="D87" s="20">
        <v>636002</v>
      </c>
      <c r="E87" s="68">
        <v>0</v>
      </c>
      <c r="F87" s="92">
        <v>0</v>
      </c>
      <c r="G87" s="47"/>
      <c r="H87" s="47"/>
      <c r="I87" s="47"/>
      <c r="J87" s="48"/>
      <c r="K87" s="12"/>
    </row>
    <row r="88" spans="1:12" s="1" customFormat="1" ht="15" hidden="1" customHeight="1" outlineLevel="1" x14ac:dyDescent="0.25">
      <c r="A88" s="7">
        <v>41</v>
      </c>
      <c r="B88" s="2" t="s">
        <v>118</v>
      </c>
      <c r="C88" s="33" t="s">
        <v>227</v>
      </c>
      <c r="D88" s="145">
        <v>637003</v>
      </c>
      <c r="E88" s="68">
        <v>196.4</v>
      </c>
      <c r="F88" s="12">
        <v>1672.25</v>
      </c>
      <c r="G88" s="47">
        <v>260</v>
      </c>
      <c r="H88" s="120">
        <v>260</v>
      </c>
      <c r="I88" s="120">
        <v>260</v>
      </c>
      <c r="J88" s="91">
        <v>260</v>
      </c>
      <c r="K88" s="92">
        <v>260</v>
      </c>
    </row>
    <row r="89" spans="1:12" s="1" customFormat="1" ht="15" hidden="1" customHeight="1" outlineLevel="1" x14ac:dyDescent="0.25">
      <c r="A89" s="7">
        <v>41</v>
      </c>
      <c r="B89" s="2" t="s">
        <v>119</v>
      </c>
      <c r="C89" s="33" t="s">
        <v>227</v>
      </c>
      <c r="D89" s="20">
        <v>637004</v>
      </c>
      <c r="E89" s="68">
        <v>1748.48</v>
      </c>
      <c r="F89" s="12">
        <v>2449.62</v>
      </c>
      <c r="G89" s="47">
        <v>1750</v>
      </c>
      <c r="H89" s="120">
        <v>2100</v>
      </c>
      <c r="I89" s="120">
        <v>2100</v>
      </c>
      <c r="J89" s="91">
        <v>2100</v>
      </c>
      <c r="K89" s="92">
        <v>2100</v>
      </c>
      <c r="L89" s="147"/>
    </row>
    <row r="90" spans="1:12" s="1" customFormat="1" ht="15" hidden="1" customHeight="1" outlineLevel="1" x14ac:dyDescent="0.25">
      <c r="A90" s="7">
        <v>41</v>
      </c>
      <c r="B90" s="2" t="s">
        <v>120</v>
      </c>
      <c r="C90" s="33" t="s">
        <v>227</v>
      </c>
      <c r="D90" s="20">
        <v>637004</v>
      </c>
      <c r="E90" s="68">
        <v>0</v>
      </c>
      <c r="F90" s="12">
        <v>0</v>
      </c>
      <c r="G90" s="47"/>
      <c r="H90" s="47"/>
      <c r="I90" s="47"/>
      <c r="J90" s="48"/>
      <c r="K90" s="12"/>
    </row>
    <row r="91" spans="1:12" s="1" customFormat="1" ht="15" hidden="1" customHeight="1" outlineLevel="1" x14ac:dyDescent="0.25">
      <c r="A91" s="7">
        <v>41</v>
      </c>
      <c r="B91" s="2" t="s">
        <v>289</v>
      </c>
      <c r="C91" s="33" t="s">
        <v>227</v>
      </c>
      <c r="D91" s="20">
        <v>637005</v>
      </c>
      <c r="E91" s="68">
        <v>4762.67</v>
      </c>
      <c r="F91" s="12">
        <v>4314.8999999999996</v>
      </c>
      <c r="G91" s="47">
        <v>3300</v>
      </c>
      <c r="H91" s="47">
        <v>3300</v>
      </c>
      <c r="I91" s="47">
        <v>3300</v>
      </c>
      <c r="J91" s="48">
        <v>3300</v>
      </c>
      <c r="K91" s="12">
        <v>3300</v>
      </c>
    </row>
    <row r="92" spans="1:12" s="1" customFormat="1" ht="15" hidden="1" customHeight="1" outlineLevel="1" x14ac:dyDescent="0.25">
      <c r="A92" s="7">
        <v>41</v>
      </c>
      <c r="B92" s="2" t="s">
        <v>121</v>
      </c>
      <c r="C92" s="33" t="s">
        <v>227</v>
      </c>
      <c r="D92" s="20">
        <v>637005</v>
      </c>
      <c r="E92" s="68">
        <v>0</v>
      </c>
      <c r="F92" s="12">
        <v>0</v>
      </c>
      <c r="G92" s="47"/>
      <c r="H92" s="47"/>
      <c r="I92" s="47"/>
      <c r="J92" s="48"/>
      <c r="K92" s="12"/>
      <c r="L92" s="147"/>
    </row>
    <row r="93" spans="1:12" s="1" customFormat="1" ht="15" hidden="1" customHeight="1" outlineLevel="1" x14ac:dyDescent="0.25">
      <c r="A93" s="7">
        <v>41</v>
      </c>
      <c r="B93" s="2" t="s">
        <v>285</v>
      </c>
      <c r="C93" s="33" t="s">
        <v>227</v>
      </c>
      <c r="D93" s="20">
        <v>637005</v>
      </c>
      <c r="E93" s="68">
        <v>0</v>
      </c>
      <c r="F93" s="12">
        <v>0</v>
      </c>
      <c r="G93" s="47"/>
      <c r="H93" s="47"/>
      <c r="I93" s="47"/>
      <c r="J93" s="48"/>
      <c r="K93" s="12"/>
    </row>
    <row r="94" spans="1:12" s="1" customFormat="1" ht="15" hidden="1" customHeight="1" outlineLevel="1" x14ac:dyDescent="0.25">
      <c r="A94" s="7">
        <v>41</v>
      </c>
      <c r="B94" s="2" t="s">
        <v>286</v>
      </c>
      <c r="C94" s="33" t="s">
        <v>227</v>
      </c>
      <c r="D94" s="20">
        <v>637011</v>
      </c>
      <c r="E94" s="68">
        <v>731.92</v>
      </c>
      <c r="F94" s="12">
        <v>3977.44</v>
      </c>
      <c r="G94" s="47">
        <v>450</v>
      </c>
      <c r="H94" s="47">
        <v>450</v>
      </c>
      <c r="I94" s="47">
        <v>450</v>
      </c>
      <c r="J94" s="48">
        <v>450</v>
      </c>
      <c r="K94" s="12">
        <v>450</v>
      </c>
    </row>
    <row r="95" spans="1:12" s="1" customFormat="1" ht="15" hidden="1" customHeight="1" outlineLevel="1" x14ac:dyDescent="0.25">
      <c r="A95" s="7">
        <v>41</v>
      </c>
      <c r="B95" s="2" t="s">
        <v>410</v>
      </c>
      <c r="C95" s="33" t="s">
        <v>227</v>
      </c>
      <c r="D95" s="20">
        <v>637012</v>
      </c>
      <c r="E95" s="68">
        <v>0</v>
      </c>
      <c r="F95" s="12">
        <v>20</v>
      </c>
      <c r="G95" s="47">
        <v>100</v>
      </c>
      <c r="H95" s="47"/>
      <c r="I95" s="47"/>
      <c r="J95" s="48"/>
      <c r="K95" s="12"/>
    </row>
    <row r="96" spans="1:12" s="1" customFormat="1" ht="15" hidden="1" customHeight="1" outlineLevel="1" x14ac:dyDescent="0.25">
      <c r="A96" s="7">
        <v>41</v>
      </c>
      <c r="B96" s="2" t="s">
        <v>122</v>
      </c>
      <c r="C96" s="33" t="s">
        <v>227</v>
      </c>
      <c r="D96" s="20">
        <v>637014</v>
      </c>
      <c r="E96" s="68">
        <v>6436.32</v>
      </c>
      <c r="F96" s="12">
        <v>6188.3</v>
      </c>
      <c r="G96" s="47">
        <v>5000</v>
      </c>
      <c r="H96" s="47">
        <v>6200</v>
      </c>
      <c r="I96" s="47">
        <v>6200</v>
      </c>
      <c r="J96" s="48">
        <v>6200</v>
      </c>
      <c r="K96" s="12">
        <v>6200</v>
      </c>
    </row>
    <row r="97" spans="1:12" s="1" customFormat="1" ht="15" hidden="1" customHeight="1" outlineLevel="1" x14ac:dyDescent="0.25">
      <c r="A97" s="23">
        <v>41</v>
      </c>
      <c r="B97" s="2" t="s">
        <v>78</v>
      </c>
      <c r="C97" s="33" t="s">
        <v>227</v>
      </c>
      <c r="D97" s="20">
        <v>637015</v>
      </c>
      <c r="E97" s="68">
        <v>1273.29</v>
      </c>
      <c r="F97" s="12">
        <v>1240.46</v>
      </c>
      <c r="G97" s="47">
        <v>1800</v>
      </c>
      <c r="H97" s="47">
        <v>1800</v>
      </c>
      <c r="I97" s="47">
        <v>1800</v>
      </c>
      <c r="J97" s="48">
        <v>1800</v>
      </c>
      <c r="K97" s="12">
        <v>1800</v>
      </c>
    </row>
    <row r="98" spans="1:12" s="1" customFormat="1" ht="15" hidden="1" customHeight="1" outlineLevel="1" x14ac:dyDescent="0.25">
      <c r="A98" s="7">
        <v>41</v>
      </c>
      <c r="B98" s="2" t="s">
        <v>123</v>
      </c>
      <c r="C98" s="33" t="s">
        <v>227</v>
      </c>
      <c r="D98" s="20">
        <v>637016</v>
      </c>
      <c r="E98" s="68">
        <v>820.77</v>
      </c>
      <c r="F98" s="12">
        <v>1042.07</v>
      </c>
      <c r="G98" s="47">
        <v>500</v>
      </c>
      <c r="H98" s="47">
        <v>500</v>
      </c>
      <c r="I98" s="47">
        <v>500</v>
      </c>
      <c r="J98" s="48">
        <v>500</v>
      </c>
      <c r="K98" s="12">
        <v>500</v>
      </c>
    </row>
    <row r="99" spans="1:12" s="1" customFormat="1" ht="15" hidden="1" customHeight="1" outlineLevel="1" x14ac:dyDescent="0.25">
      <c r="A99" s="7">
        <v>41</v>
      </c>
      <c r="B99" s="2" t="s">
        <v>124</v>
      </c>
      <c r="C99" s="33" t="s">
        <v>227</v>
      </c>
      <c r="D99" s="20">
        <v>637023</v>
      </c>
      <c r="E99" s="68">
        <v>49.5</v>
      </c>
      <c r="F99" s="12">
        <v>137.77000000000001</v>
      </c>
      <c r="G99" s="47">
        <v>0</v>
      </c>
      <c r="H99" s="47">
        <v>0</v>
      </c>
      <c r="I99" s="47">
        <v>100</v>
      </c>
      <c r="J99" s="48">
        <v>100</v>
      </c>
      <c r="K99" s="12">
        <v>100</v>
      </c>
    </row>
    <row r="100" spans="1:12" s="1" customFormat="1" ht="15" hidden="1" customHeight="1" outlineLevel="1" x14ac:dyDescent="0.25">
      <c r="A100" s="7">
        <v>41</v>
      </c>
      <c r="B100" s="2" t="s">
        <v>125</v>
      </c>
      <c r="C100" s="33" t="s">
        <v>227</v>
      </c>
      <c r="D100" s="20">
        <v>637026</v>
      </c>
      <c r="E100" s="68">
        <v>0</v>
      </c>
      <c r="F100" s="12">
        <v>0</v>
      </c>
      <c r="G100" s="47">
        <v>1500</v>
      </c>
      <c r="H100" s="47">
        <v>500</v>
      </c>
      <c r="I100" s="47">
        <v>500</v>
      </c>
      <c r="J100" s="48">
        <v>500</v>
      </c>
      <c r="K100" s="12">
        <v>500</v>
      </c>
      <c r="L100" s="147"/>
    </row>
    <row r="101" spans="1:12" s="1" customFormat="1" ht="15" hidden="1" customHeight="1" outlineLevel="1" x14ac:dyDescent="0.25">
      <c r="A101" s="7">
        <v>41</v>
      </c>
      <c r="B101" s="2" t="s">
        <v>79</v>
      </c>
      <c r="C101" s="33" t="s">
        <v>227</v>
      </c>
      <c r="D101" s="20">
        <v>637031</v>
      </c>
      <c r="E101" s="68">
        <v>0</v>
      </c>
      <c r="F101" s="12">
        <v>500</v>
      </c>
      <c r="G101" s="47"/>
      <c r="H101" s="47"/>
      <c r="I101" s="47"/>
      <c r="J101" s="48"/>
      <c r="K101" s="12"/>
    </row>
    <row r="102" spans="1:12" s="1" customFormat="1" ht="15" hidden="1" customHeight="1" outlineLevel="1" x14ac:dyDescent="0.25">
      <c r="A102" s="7">
        <v>41</v>
      </c>
      <c r="B102" s="2" t="s">
        <v>411</v>
      </c>
      <c r="C102" s="33" t="s">
        <v>227</v>
      </c>
      <c r="D102" s="20">
        <v>637035</v>
      </c>
      <c r="E102" s="68">
        <v>0</v>
      </c>
      <c r="F102" s="12">
        <v>55</v>
      </c>
      <c r="G102" s="47"/>
      <c r="H102" s="47"/>
      <c r="I102" s="47"/>
      <c r="J102" s="48"/>
      <c r="K102" s="12"/>
    </row>
    <row r="103" spans="1:12" s="1" customFormat="1" ht="15" hidden="1" customHeight="1" outlineLevel="1" x14ac:dyDescent="0.25">
      <c r="A103" s="7">
        <v>41</v>
      </c>
      <c r="B103" s="2" t="s">
        <v>292</v>
      </c>
      <c r="C103" s="33" t="s">
        <v>227</v>
      </c>
      <c r="D103" s="17">
        <v>637040</v>
      </c>
      <c r="E103" s="68">
        <v>0</v>
      </c>
      <c r="F103" s="12">
        <v>0</v>
      </c>
      <c r="G103" s="47"/>
      <c r="H103" s="47"/>
      <c r="I103" s="47"/>
      <c r="J103" s="48"/>
      <c r="K103" s="12"/>
    </row>
    <row r="104" spans="1:12" s="1" customFormat="1" ht="15" hidden="1" customHeight="1" outlineLevel="1" x14ac:dyDescent="0.25">
      <c r="A104" s="7">
        <v>41</v>
      </c>
      <c r="B104" s="10" t="s">
        <v>294</v>
      </c>
      <c r="C104" s="33" t="s">
        <v>227</v>
      </c>
      <c r="D104" s="157">
        <v>641012</v>
      </c>
      <c r="E104" s="68">
        <v>50</v>
      </c>
      <c r="F104" s="12">
        <v>71.5</v>
      </c>
      <c r="G104" s="47">
        <v>72</v>
      </c>
      <c r="H104" s="47">
        <v>72</v>
      </c>
      <c r="I104" s="120">
        <v>72</v>
      </c>
      <c r="J104" s="91">
        <v>0</v>
      </c>
      <c r="K104" s="92">
        <v>0</v>
      </c>
    </row>
    <row r="105" spans="1:12" s="1" customFormat="1" ht="15" hidden="1" customHeight="1" outlineLevel="1" x14ac:dyDescent="0.25">
      <c r="A105" s="7">
        <v>41</v>
      </c>
      <c r="B105" s="10" t="s">
        <v>126</v>
      </c>
      <c r="C105" s="33" t="s">
        <v>227</v>
      </c>
      <c r="D105" s="157">
        <v>641012</v>
      </c>
      <c r="E105" s="68">
        <v>0</v>
      </c>
      <c r="F105" s="12">
        <v>0</v>
      </c>
      <c r="G105" s="47"/>
      <c r="H105" s="47"/>
      <c r="I105" s="152"/>
      <c r="J105" s="153"/>
      <c r="K105" s="154"/>
      <c r="L105" s="147"/>
    </row>
    <row r="106" spans="1:12" s="1" customFormat="1" ht="15" hidden="1" customHeight="1" outlineLevel="1" x14ac:dyDescent="0.25">
      <c r="A106" s="7">
        <v>41</v>
      </c>
      <c r="B106" s="10" t="s">
        <v>423</v>
      </c>
      <c r="C106" s="33" t="s">
        <v>308</v>
      </c>
      <c r="D106" s="157">
        <v>642006</v>
      </c>
      <c r="E106" s="68">
        <v>404.69</v>
      </c>
      <c r="F106" s="12">
        <v>586.35</v>
      </c>
      <c r="G106" s="47">
        <v>300</v>
      </c>
      <c r="H106" s="47">
        <v>4200</v>
      </c>
      <c r="I106" s="120">
        <v>4200</v>
      </c>
      <c r="J106" s="91">
        <v>4200</v>
      </c>
      <c r="K106" s="92">
        <v>4200</v>
      </c>
      <c r="L106" s="147"/>
    </row>
    <row r="107" spans="1:12" s="1" customFormat="1" ht="15" hidden="1" customHeight="1" outlineLevel="1" x14ac:dyDescent="0.25">
      <c r="A107" s="7">
        <v>41</v>
      </c>
      <c r="B107" s="10" t="s">
        <v>422</v>
      </c>
      <c r="C107" s="33" t="s">
        <v>227</v>
      </c>
      <c r="D107" s="34">
        <v>642014</v>
      </c>
      <c r="E107" s="68">
        <v>300</v>
      </c>
      <c r="F107" s="12">
        <v>9502.69</v>
      </c>
      <c r="G107" s="47">
        <v>3000</v>
      </c>
      <c r="H107" s="47">
        <v>0</v>
      </c>
      <c r="I107" s="120">
        <v>0</v>
      </c>
      <c r="J107" s="91">
        <v>0</v>
      </c>
      <c r="K107" s="92">
        <v>0</v>
      </c>
    </row>
    <row r="108" spans="1:12" s="1" customFormat="1" collapsed="1" x14ac:dyDescent="0.25">
      <c r="A108" s="7"/>
      <c r="B108" s="10"/>
      <c r="C108" s="77"/>
      <c r="D108" s="10"/>
      <c r="E108" s="68"/>
      <c r="F108" s="68"/>
      <c r="G108" s="12"/>
      <c r="H108" s="47"/>
      <c r="I108" s="47"/>
      <c r="J108" s="48"/>
      <c r="K108" s="12"/>
    </row>
    <row r="109" spans="1:12" ht="15" customHeight="1" x14ac:dyDescent="0.25">
      <c r="A109" s="14"/>
      <c r="B109" s="205" t="s">
        <v>133</v>
      </c>
      <c r="C109" s="220"/>
      <c r="D109" s="206"/>
      <c r="E109" s="70"/>
      <c r="F109" s="70"/>
      <c r="G109" s="149"/>
      <c r="H109" s="56"/>
      <c r="I109" s="56"/>
      <c r="J109" s="57"/>
      <c r="K109" s="15"/>
    </row>
    <row r="110" spans="1:12" ht="15" customHeight="1" x14ac:dyDescent="0.25">
      <c r="A110" s="6"/>
      <c r="B110" s="205" t="s">
        <v>136</v>
      </c>
      <c r="C110" s="220"/>
      <c r="D110" s="206"/>
      <c r="E110" s="69">
        <f t="shared" ref="E110:K110" si="4">SUM(E111:E111)</f>
        <v>0</v>
      </c>
      <c r="F110" s="69">
        <f t="shared" si="4"/>
        <v>0</v>
      </c>
      <c r="G110" s="30">
        <f t="shared" si="4"/>
        <v>0</v>
      </c>
      <c r="H110" s="45">
        <f t="shared" si="4"/>
        <v>0</v>
      </c>
      <c r="I110" s="45">
        <f t="shared" si="4"/>
        <v>0</v>
      </c>
      <c r="J110" s="46">
        <f t="shared" si="4"/>
        <v>0</v>
      </c>
      <c r="K110" s="30">
        <f t="shared" si="4"/>
        <v>0</v>
      </c>
    </row>
    <row r="111" spans="1:12" s="1" customFormat="1" ht="15" hidden="1" customHeight="1" outlineLevel="1" x14ac:dyDescent="0.25">
      <c r="A111" s="7">
        <v>41</v>
      </c>
      <c r="B111" s="10" t="s">
        <v>259</v>
      </c>
      <c r="C111" s="31" t="s">
        <v>34</v>
      </c>
      <c r="D111" s="34">
        <v>637005</v>
      </c>
      <c r="E111" s="68"/>
      <c r="F111" s="68"/>
      <c r="G111" s="12"/>
      <c r="H111" s="47"/>
      <c r="I111" s="47"/>
      <c r="J111" s="48"/>
      <c r="K111" s="12"/>
    </row>
    <row r="112" spans="1:12" s="1" customFormat="1" collapsed="1" x14ac:dyDescent="0.25">
      <c r="A112" s="7"/>
      <c r="B112" s="10"/>
      <c r="C112" s="31"/>
      <c r="D112" s="34"/>
      <c r="E112" s="68"/>
      <c r="F112" s="68"/>
      <c r="G112" s="12"/>
      <c r="H112" s="47"/>
      <c r="I112" s="47"/>
      <c r="J112" s="48"/>
      <c r="K112" s="12"/>
    </row>
    <row r="113" spans="1:11" s="1" customFormat="1" ht="15" customHeight="1" x14ac:dyDescent="0.25">
      <c r="A113" s="121"/>
      <c r="B113" s="219" t="s">
        <v>226</v>
      </c>
      <c r="C113" s="219"/>
      <c r="D113" s="219"/>
      <c r="E113" s="122"/>
      <c r="F113" s="122"/>
      <c r="G113" s="122"/>
      <c r="H113" s="122"/>
      <c r="I113" s="122"/>
      <c r="J113" s="122"/>
      <c r="K113" s="122"/>
    </row>
    <row r="114" spans="1:11" s="1" customFormat="1" x14ac:dyDescent="0.25">
      <c r="A114" s="121"/>
      <c r="B114" s="219" t="s">
        <v>136</v>
      </c>
      <c r="C114" s="219"/>
      <c r="D114" s="219"/>
      <c r="E114" s="123">
        <f>SUM(E115:E120)</f>
        <v>1154.1100000000001</v>
      </c>
      <c r="F114" s="123">
        <f t="shared" ref="F114:K114" si="5">SUM(F115:F120)</f>
        <v>1165.19</v>
      </c>
      <c r="G114" s="123">
        <f t="shared" si="5"/>
        <v>1200</v>
      </c>
      <c r="H114" s="123">
        <f t="shared" si="5"/>
        <v>1200</v>
      </c>
      <c r="I114" s="123">
        <f t="shared" si="5"/>
        <v>1200</v>
      </c>
      <c r="J114" s="123">
        <f t="shared" si="5"/>
        <v>1200</v>
      </c>
      <c r="K114" s="123">
        <f t="shared" si="5"/>
        <v>1200</v>
      </c>
    </row>
    <row r="115" spans="1:11" s="1" customFormat="1" ht="15" hidden="1" customHeight="1" outlineLevel="1" x14ac:dyDescent="0.25">
      <c r="A115" s="7">
        <v>41</v>
      </c>
      <c r="B115" s="10" t="s">
        <v>259</v>
      </c>
      <c r="C115" s="31" t="s">
        <v>34</v>
      </c>
      <c r="D115" s="34">
        <v>637005</v>
      </c>
      <c r="E115" s="68">
        <v>900</v>
      </c>
      <c r="F115" s="25">
        <v>900</v>
      </c>
      <c r="G115" s="47">
        <v>900</v>
      </c>
      <c r="H115" s="120">
        <v>900</v>
      </c>
      <c r="I115" s="120">
        <v>900</v>
      </c>
      <c r="J115" s="91">
        <v>900</v>
      </c>
      <c r="K115" s="92">
        <v>900</v>
      </c>
    </row>
    <row r="116" spans="1:11" s="1" customFormat="1" ht="15" hidden="1" customHeight="1" outlineLevel="1" x14ac:dyDescent="0.25">
      <c r="A116" s="7">
        <v>41</v>
      </c>
      <c r="B116" s="10" t="s">
        <v>127</v>
      </c>
      <c r="C116" s="31" t="s">
        <v>34</v>
      </c>
      <c r="D116" s="34">
        <v>637012</v>
      </c>
      <c r="E116" s="68">
        <v>254.11</v>
      </c>
      <c r="F116" s="12">
        <v>265.19</v>
      </c>
      <c r="G116" s="47">
        <v>300</v>
      </c>
      <c r="H116" s="120">
        <v>300</v>
      </c>
      <c r="I116" s="120">
        <v>300</v>
      </c>
      <c r="J116" s="91">
        <v>300</v>
      </c>
      <c r="K116" s="92">
        <v>300</v>
      </c>
    </row>
    <row r="117" spans="1:11" s="1" customFormat="1" ht="15" hidden="1" customHeight="1" outlineLevel="1" x14ac:dyDescent="0.25">
      <c r="A117" s="7">
        <v>41</v>
      </c>
      <c r="B117" s="10" t="s">
        <v>128</v>
      </c>
      <c r="C117" s="31" t="s">
        <v>34</v>
      </c>
      <c r="D117" s="34">
        <v>637012</v>
      </c>
      <c r="E117" s="68">
        <v>0</v>
      </c>
      <c r="F117" s="12">
        <v>0</v>
      </c>
      <c r="G117" s="47">
        <v>0</v>
      </c>
      <c r="H117" s="120">
        <v>0</v>
      </c>
      <c r="I117" s="120">
        <v>0</v>
      </c>
      <c r="J117" s="91">
        <v>0</v>
      </c>
      <c r="K117" s="92">
        <v>0</v>
      </c>
    </row>
    <row r="118" spans="1:11" s="1" customFormat="1" ht="15" hidden="1" customHeight="1" outlineLevel="1" x14ac:dyDescent="0.25">
      <c r="A118" s="7">
        <v>41</v>
      </c>
      <c r="B118" s="10" t="s">
        <v>129</v>
      </c>
      <c r="C118" s="31" t="s">
        <v>34</v>
      </c>
      <c r="D118" s="34">
        <v>637012</v>
      </c>
      <c r="E118" s="68">
        <v>0</v>
      </c>
      <c r="F118" s="12">
        <v>0</v>
      </c>
      <c r="G118" s="47">
        <v>0</v>
      </c>
      <c r="H118" s="120">
        <v>0</v>
      </c>
      <c r="I118" s="120">
        <v>0</v>
      </c>
      <c r="J118" s="91">
        <v>0</v>
      </c>
      <c r="K118" s="92">
        <v>0</v>
      </c>
    </row>
    <row r="119" spans="1:11" s="1" customFormat="1" ht="15" hidden="1" customHeight="1" outlineLevel="1" x14ac:dyDescent="0.25">
      <c r="A119" s="7">
        <v>41</v>
      </c>
      <c r="B119" s="10" t="s">
        <v>130</v>
      </c>
      <c r="C119" s="31" t="s">
        <v>34</v>
      </c>
      <c r="D119" s="34">
        <v>637035</v>
      </c>
      <c r="E119" s="68">
        <v>0</v>
      </c>
      <c r="F119" s="12">
        <v>0</v>
      </c>
      <c r="G119" s="47">
        <v>0</v>
      </c>
      <c r="H119" s="120">
        <v>0</v>
      </c>
      <c r="I119" s="120">
        <v>0</v>
      </c>
      <c r="J119" s="91">
        <v>0</v>
      </c>
      <c r="K119" s="92">
        <v>0</v>
      </c>
    </row>
    <row r="120" spans="1:11" s="1" customFormat="1" ht="15" hidden="1" customHeight="1" outlineLevel="1" x14ac:dyDescent="0.25">
      <c r="A120" s="7">
        <v>41</v>
      </c>
      <c r="B120" s="10" t="s">
        <v>131</v>
      </c>
      <c r="C120" s="31" t="s">
        <v>34</v>
      </c>
      <c r="D120" s="34">
        <v>637035</v>
      </c>
      <c r="E120" s="68">
        <v>0</v>
      </c>
      <c r="F120" s="12">
        <v>0</v>
      </c>
      <c r="G120" s="47">
        <v>0</v>
      </c>
      <c r="H120" s="120">
        <v>0</v>
      </c>
      <c r="I120" s="120">
        <v>0</v>
      </c>
      <c r="J120" s="91">
        <v>0</v>
      </c>
      <c r="K120" s="92">
        <v>0</v>
      </c>
    </row>
    <row r="121" spans="1:11" s="1" customFormat="1" collapsed="1" x14ac:dyDescent="0.25">
      <c r="A121" s="7"/>
      <c r="B121" s="10"/>
      <c r="C121" s="31"/>
      <c r="D121" s="113"/>
      <c r="E121" s="68"/>
      <c r="F121" s="68"/>
      <c r="G121" s="12"/>
      <c r="H121" s="47"/>
      <c r="I121" s="47"/>
      <c r="J121" s="48"/>
      <c r="K121" s="12"/>
    </row>
    <row r="122" spans="1:11" s="1" customFormat="1" ht="15" customHeight="1" x14ac:dyDescent="0.25">
      <c r="A122" s="101"/>
      <c r="B122" s="215" t="s">
        <v>256</v>
      </c>
      <c r="C122" s="216"/>
      <c r="D122" s="217"/>
      <c r="E122" s="103"/>
      <c r="F122" s="103"/>
      <c r="G122" s="104"/>
      <c r="H122" s="105"/>
      <c r="I122" s="105"/>
      <c r="J122" s="102"/>
      <c r="K122" s="104"/>
    </row>
    <row r="123" spans="1:11" s="1" customFormat="1" x14ac:dyDescent="0.25">
      <c r="A123" s="101"/>
      <c r="B123" s="215" t="s">
        <v>136</v>
      </c>
      <c r="C123" s="216"/>
      <c r="D123" s="217"/>
      <c r="E123" s="98">
        <f t="shared" ref="E123:K123" si="6">SUM(E124:E140)</f>
        <v>858.69</v>
      </c>
      <c r="F123" s="98">
        <f t="shared" si="6"/>
        <v>540.29999999999995</v>
      </c>
      <c r="G123" s="99">
        <f t="shared" si="6"/>
        <v>500</v>
      </c>
      <c r="H123" s="100">
        <f t="shared" si="6"/>
        <v>526.86</v>
      </c>
      <c r="I123" s="100">
        <f t="shared" si="6"/>
        <v>500</v>
      </c>
      <c r="J123" s="97">
        <f t="shared" si="6"/>
        <v>0</v>
      </c>
      <c r="K123" s="99">
        <f t="shared" si="6"/>
        <v>0</v>
      </c>
    </row>
    <row r="124" spans="1:11" s="1" customFormat="1" ht="15" hidden="1" customHeight="1" outlineLevel="1" x14ac:dyDescent="0.25">
      <c r="A124" s="7">
        <v>111</v>
      </c>
      <c r="B124" s="10" t="s">
        <v>302</v>
      </c>
      <c r="C124" s="33" t="s">
        <v>86</v>
      </c>
      <c r="D124" s="34">
        <v>614</v>
      </c>
      <c r="E124" s="63">
        <v>87.2</v>
      </c>
      <c r="F124" s="63">
        <v>0</v>
      </c>
      <c r="G124" s="59">
        <v>500</v>
      </c>
      <c r="H124" s="47">
        <v>0</v>
      </c>
      <c r="I124" s="47">
        <v>500</v>
      </c>
      <c r="J124" s="48">
        <v>0</v>
      </c>
      <c r="K124" s="12">
        <v>0</v>
      </c>
    </row>
    <row r="125" spans="1:11" s="1" customFormat="1" ht="15" hidden="1" customHeight="1" outlineLevel="1" x14ac:dyDescent="0.25">
      <c r="A125" s="7">
        <v>111</v>
      </c>
      <c r="B125" s="10" t="s">
        <v>303</v>
      </c>
      <c r="C125" s="33" t="s">
        <v>86</v>
      </c>
      <c r="D125" s="34">
        <v>621</v>
      </c>
      <c r="E125" s="63">
        <v>0.72</v>
      </c>
      <c r="F125" s="63">
        <v>0</v>
      </c>
      <c r="G125" s="59">
        <v>0</v>
      </c>
      <c r="H125" s="47">
        <v>6</v>
      </c>
      <c r="I125" s="47">
        <v>0</v>
      </c>
      <c r="J125" s="48">
        <v>0</v>
      </c>
      <c r="K125" s="12">
        <v>0</v>
      </c>
    </row>
    <row r="126" spans="1:11" s="1" customFormat="1" ht="15" hidden="1" customHeight="1" outlineLevel="1" x14ac:dyDescent="0.25">
      <c r="A126" s="7">
        <v>111</v>
      </c>
      <c r="B126" s="10" t="s">
        <v>182</v>
      </c>
      <c r="C126" s="33" t="s">
        <v>86</v>
      </c>
      <c r="D126" s="34">
        <v>625001</v>
      </c>
      <c r="E126" s="63">
        <v>0</v>
      </c>
      <c r="F126" s="63">
        <v>16.399999999999999</v>
      </c>
      <c r="G126" s="59">
        <v>0</v>
      </c>
      <c r="H126" s="47">
        <v>0</v>
      </c>
      <c r="I126" s="47">
        <v>0</v>
      </c>
      <c r="J126" s="48">
        <v>0</v>
      </c>
      <c r="K126" s="12">
        <v>0</v>
      </c>
    </row>
    <row r="127" spans="1:11" s="1" customFormat="1" ht="15" hidden="1" customHeight="1" outlineLevel="1" x14ac:dyDescent="0.25">
      <c r="A127" s="7">
        <v>111</v>
      </c>
      <c r="B127" s="10" t="s">
        <v>183</v>
      </c>
      <c r="C127" s="33" t="s">
        <v>86</v>
      </c>
      <c r="D127" s="34">
        <v>625002</v>
      </c>
      <c r="E127" s="63">
        <v>12.2</v>
      </c>
      <c r="F127" s="63">
        <v>0</v>
      </c>
      <c r="G127" s="59">
        <v>0</v>
      </c>
      <c r="H127" s="47">
        <v>8.4</v>
      </c>
      <c r="I127" s="47">
        <v>0</v>
      </c>
      <c r="J127" s="48">
        <v>0</v>
      </c>
      <c r="K127" s="12">
        <v>0</v>
      </c>
    </row>
    <row r="128" spans="1:11" s="1" customFormat="1" ht="15" hidden="1" customHeight="1" outlineLevel="1" x14ac:dyDescent="0.25">
      <c r="A128" s="7">
        <v>111</v>
      </c>
      <c r="B128" s="10" t="s">
        <v>184</v>
      </c>
      <c r="C128" s="33" t="s">
        <v>86</v>
      </c>
      <c r="D128" s="34">
        <v>625003</v>
      </c>
      <c r="E128" s="63">
        <v>0.69</v>
      </c>
      <c r="F128" s="63">
        <v>0</v>
      </c>
      <c r="G128" s="59">
        <v>0</v>
      </c>
      <c r="H128" s="47">
        <v>0.7</v>
      </c>
      <c r="I128" s="47">
        <v>0</v>
      </c>
      <c r="J128" s="48">
        <v>0</v>
      </c>
      <c r="K128" s="12">
        <v>0</v>
      </c>
    </row>
    <row r="129" spans="1:11" s="1" customFormat="1" ht="15" hidden="1" customHeight="1" outlineLevel="1" x14ac:dyDescent="0.25">
      <c r="A129" s="7">
        <v>111</v>
      </c>
      <c r="B129" s="10" t="s">
        <v>185</v>
      </c>
      <c r="C129" s="33" t="s">
        <v>86</v>
      </c>
      <c r="D129" s="34">
        <v>625004</v>
      </c>
      <c r="E129" s="63">
        <v>2.61</v>
      </c>
      <c r="F129" s="63">
        <v>0</v>
      </c>
      <c r="G129" s="59">
        <v>0</v>
      </c>
      <c r="H129" s="47">
        <v>1.8</v>
      </c>
      <c r="I129" s="47">
        <v>0</v>
      </c>
      <c r="J129" s="48">
        <v>0</v>
      </c>
      <c r="K129" s="12">
        <v>0</v>
      </c>
    </row>
    <row r="130" spans="1:11" s="1" customFormat="1" ht="15" hidden="1" customHeight="1" outlineLevel="1" x14ac:dyDescent="0.25">
      <c r="A130" s="7">
        <v>111</v>
      </c>
      <c r="B130" s="10" t="s">
        <v>268</v>
      </c>
      <c r="C130" s="33" t="s">
        <v>86</v>
      </c>
      <c r="D130" s="34">
        <v>625005</v>
      </c>
      <c r="E130" s="63">
        <v>0</v>
      </c>
      <c r="F130" s="63">
        <v>0</v>
      </c>
      <c r="G130" s="59">
        <v>0</v>
      </c>
      <c r="H130" s="47">
        <v>0</v>
      </c>
      <c r="I130" s="47">
        <v>0</v>
      </c>
      <c r="J130" s="48">
        <v>0</v>
      </c>
      <c r="K130" s="12">
        <v>0</v>
      </c>
    </row>
    <row r="131" spans="1:11" s="1" customFormat="1" ht="15" hidden="1" customHeight="1" outlineLevel="1" x14ac:dyDescent="0.25">
      <c r="A131" s="7">
        <v>111</v>
      </c>
      <c r="B131" s="10" t="s">
        <v>186</v>
      </c>
      <c r="C131" s="33" t="s">
        <v>86</v>
      </c>
      <c r="D131" s="34">
        <v>625007</v>
      </c>
      <c r="E131" s="63">
        <v>4.13</v>
      </c>
      <c r="F131" s="63">
        <v>0</v>
      </c>
      <c r="G131" s="59">
        <v>0</v>
      </c>
      <c r="H131" s="47">
        <v>2.85</v>
      </c>
      <c r="I131" s="47">
        <v>0</v>
      </c>
      <c r="J131" s="48">
        <v>0</v>
      </c>
      <c r="K131" s="12">
        <v>0</v>
      </c>
    </row>
    <row r="132" spans="1:11" s="1" customFormat="1" ht="15" hidden="1" customHeight="1" outlineLevel="1" x14ac:dyDescent="0.25">
      <c r="A132" s="7">
        <v>111</v>
      </c>
      <c r="B132" s="20" t="s">
        <v>187</v>
      </c>
      <c r="C132" s="33" t="s">
        <v>86</v>
      </c>
      <c r="D132" s="84">
        <v>632001</v>
      </c>
      <c r="E132" s="63">
        <v>121.51</v>
      </c>
      <c r="F132" s="63">
        <v>118.5</v>
      </c>
      <c r="G132" s="59">
        <v>0</v>
      </c>
      <c r="H132" s="47">
        <v>86.93</v>
      </c>
      <c r="I132" s="47">
        <v>0</v>
      </c>
      <c r="J132" s="48">
        <v>0</v>
      </c>
      <c r="K132" s="12">
        <v>0</v>
      </c>
    </row>
    <row r="133" spans="1:11" s="1" customFormat="1" ht="15" hidden="1" customHeight="1" outlineLevel="1" x14ac:dyDescent="0.25">
      <c r="A133" s="23">
        <v>111</v>
      </c>
      <c r="B133" s="20" t="s">
        <v>188</v>
      </c>
      <c r="C133" s="33" t="s">
        <v>86</v>
      </c>
      <c r="D133" s="84">
        <v>632005</v>
      </c>
      <c r="E133" s="64">
        <v>22.55</v>
      </c>
      <c r="F133" s="64">
        <v>5</v>
      </c>
      <c r="G133" s="13">
        <v>0</v>
      </c>
      <c r="H133" s="47">
        <v>5</v>
      </c>
      <c r="I133" s="47">
        <v>0</v>
      </c>
      <c r="J133" s="48">
        <v>0</v>
      </c>
      <c r="K133" s="12">
        <v>0</v>
      </c>
    </row>
    <row r="134" spans="1:11" s="1" customFormat="1" ht="15" hidden="1" customHeight="1" outlineLevel="1" x14ac:dyDescent="0.25">
      <c r="A134" s="7">
        <v>111</v>
      </c>
      <c r="B134" s="20" t="s">
        <v>189</v>
      </c>
      <c r="C134" s="33" t="s">
        <v>86</v>
      </c>
      <c r="D134" s="84">
        <v>633006</v>
      </c>
      <c r="E134" s="63">
        <v>18.39</v>
      </c>
      <c r="F134" s="63">
        <v>24.85</v>
      </c>
      <c r="G134" s="59">
        <v>0</v>
      </c>
      <c r="H134" s="47">
        <v>14.6</v>
      </c>
      <c r="I134" s="47">
        <v>0</v>
      </c>
      <c r="J134" s="48">
        <v>0</v>
      </c>
      <c r="K134" s="12">
        <v>0</v>
      </c>
    </row>
    <row r="135" spans="1:11" s="1" customFormat="1" ht="15" hidden="1" customHeight="1" outlineLevel="1" x14ac:dyDescent="0.25">
      <c r="A135" s="7">
        <v>111</v>
      </c>
      <c r="B135" s="20" t="s">
        <v>190</v>
      </c>
      <c r="C135" s="33" t="s">
        <v>86</v>
      </c>
      <c r="D135" s="84">
        <v>633016</v>
      </c>
      <c r="E135" s="63">
        <v>18</v>
      </c>
      <c r="F135" s="63">
        <v>12</v>
      </c>
      <c r="G135" s="59">
        <v>0</v>
      </c>
      <c r="H135" s="47">
        <v>12</v>
      </c>
      <c r="I135" s="47">
        <v>0</v>
      </c>
      <c r="J135" s="48">
        <v>0</v>
      </c>
      <c r="K135" s="12">
        <v>0</v>
      </c>
    </row>
    <row r="136" spans="1:11" s="1" customFormat="1" ht="15" hidden="1" customHeight="1" outlineLevel="1" x14ac:dyDescent="0.25">
      <c r="A136" s="7">
        <v>111</v>
      </c>
      <c r="B136" s="20" t="s">
        <v>191</v>
      </c>
      <c r="C136" s="33" t="s">
        <v>86</v>
      </c>
      <c r="D136" s="84">
        <v>634001</v>
      </c>
      <c r="E136" s="63">
        <v>10</v>
      </c>
      <c r="F136" s="63">
        <v>20</v>
      </c>
      <c r="G136" s="59">
        <v>0</v>
      </c>
      <c r="H136" s="47">
        <v>10</v>
      </c>
      <c r="I136" s="47">
        <v>0</v>
      </c>
      <c r="J136" s="48">
        <v>0</v>
      </c>
      <c r="K136" s="12">
        <v>0</v>
      </c>
    </row>
    <row r="137" spans="1:11" s="1" customFormat="1" ht="15" hidden="1" customHeight="1" outlineLevel="1" x14ac:dyDescent="0.25">
      <c r="A137" s="7">
        <v>111</v>
      </c>
      <c r="B137" s="20" t="s">
        <v>192</v>
      </c>
      <c r="C137" s="33" t="s">
        <v>86</v>
      </c>
      <c r="D137" s="84">
        <v>637014</v>
      </c>
      <c r="E137" s="63">
        <v>88.2</v>
      </c>
      <c r="F137" s="63">
        <v>61.8</v>
      </c>
      <c r="G137" s="59">
        <v>0</v>
      </c>
      <c r="H137" s="47">
        <v>65.400000000000006</v>
      </c>
      <c r="I137" s="47">
        <v>0</v>
      </c>
      <c r="J137" s="48">
        <v>0</v>
      </c>
      <c r="K137" s="12">
        <v>0</v>
      </c>
    </row>
    <row r="138" spans="1:11" s="1" customFormat="1" ht="15" hidden="1" customHeight="1" outlineLevel="1" x14ac:dyDescent="0.25">
      <c r="A138" s="7">
        <v>111</v>
      </c>
      <c r="B138" s="20" t="s">
        <v>193</v>
      </c>
      <c r="C138" s="33" t="s">
        <v>86</v>
      </c>
      <c r="D138" s="84">
        <v>637026</v>
      </c>
      <c r="E138" s="63">
        <v>279.72000000000003</v>
      </c>
      <c r="F138" s="63">
        <v>214.5</v>
      </c>
      <c r="G138" s="59">
        <v>0</v>
      </c>
      <c r="H138" s="47">
        <v>224.46</v>
      </c>
      <c r="I138" s="47">
        <v>0</v>
      </c>
      <c r="J138" s="48">
        <v>0</v>
      </c>
      <c r="K138" s="12">
        <v>0</v>
      </c>
    </row>
    <row r="139" spans="1:11" s="1" customFormat="1" ht="15" hidden="1" customHeight="1" outlineLevel="1" x14ac:dyDescent="0.25">
      <c r="A139" s="7">
        <v>111</v>
      </c>
      <c r="B139" s="20" t="s">
        <v>194</v>
      </c>
      <c r="C139" s="33" t="s">
        <v>86</v>
      </c>
      <c r="D139" s="84">
        <v>637027</v>
      </c>
      <c r="E139" s="63">
        <v>192.77</v>
      </c>
      <c r="F139" s="63">
        <v>67.25</v>
      </c>
      <c r="G139" s="59">
        <v>0</v>
      </c>
      <c r="H139" s="47">
        <v>88.72</v>
      </c>
      <c r="I139" s="47">
        <v>0</v>
      </c>
      <c r="J139" s="48">
        <v>0</v>
      </c>
      <c r="K139" s="12">
        <v>0</v>
      </c>
    </row>
    <row r="140" spans="1:11" s="1" customFormat="1" ht="15" hidden="1" customHeight="1" outlineLevel="1" x14ac:dyDescent="0.25">
      <c r="A140" s="7">
        <v>111</v>
      </c>
      <c r="B140" s="20" t="s">
        <v>260</v>
      </c>
      <c r="C140" s="33" t="s">
        <v>86</v>
      </c>
      <c r="D140" s="84">
        <v>637037</v>
      </c>
      <c r="E140" s="63">
        <v>0</v>
      </c>
      <c r="F140" s="63">
        <v>0</v>
      </c>
      <c r="G140" s="59">
        <v>0</v>
      </c>
      <c r="H140" s="47">
        <v>0</v>
      </c>
      <c r="I140" s="47">
        <v>0</v>
      </c>
      <c r="J140" s="48">
        <v>0</v>
      </c>
      <c r="K140" s="12">
        <v>0</v>
      </c>
    </row>
    <row r="141" spans="1:11" s="1" customFormat="1" collapsed="1" x14ac:dyDescent="0.25">
      <c r="A141" s="7"/>
      <c r="B141" s="10"/>
      <c r="C141" s="31"/>
      <c r="D141" s="34"/>
      <c r="E141" s="68"/>
      <c r="F141" s="68"/>
      <c r="G141" s="12"/>
      <c r="H141" s="47"/>
      <c r="I141" s="47"/>
      <c r="J141" s="48"/>
      <c r="K141" s="12"/>
    </row>
    <row r="142" spans="1:11" s="1" customFormat="1" ht="15" customHeight="1" x14ac:dyDescent="0.25">
      <c r="A142" s="14"/>
      <c r="B142" s="205" t="s">
        <v>134</v>
      </c>
      <c r="C142" s="220"/>
      <c r="D142" s="206"/>
      <c r="E142" s="70"/>
      <c r="F142" s="70"/>
      <c r="G142" s="15"/>
      <c r="H142" s="56"/>
      <c r="I142" s="56"/>
      <c r="J142" s="57"/>
      <c r="K142" s="15"/>
    </row>
    <row r="143" spans="1:11" s="1" customFormat="1" ht="15" customHeight="1" x14ac:dyDescent="0.25">
      <c r="A143" s="6"/>
      <c r="B143" s="205" t="s">
        <v>136</v>
      </c>
      <c r="C143" s="220"/>
      <c r="D143" s="206"/>
      <c r="E143" s="69">
        <f>SUM(E144:E148)</f>
        <v>6758.9000000000005</v>
      </c>
      <c r="F143" s="69">
        <f t="shared" ref="F143:K143" si="7">SUM(F144:F148)</f>
        <v>6746.75</v>
      </c>
      <c r="G143" s="30">
        <f t="shared" si="7"/>
        <v>7107</v>
      </c>
      <c r="H143" s="45">
        <f t="shared" si="7"/>
        <v>6507</v>
      </c>
      <c r="I143" s="45">
        <f t="shared" si="7"/>
        <v>6507</v>
      </c>
      <c r="J143" s="46">
        <f t="shared" si="7"/>
        <v>6507</v>
      </c>
      <c r="K143" s="30">
        <f t="shared" si="7"/>
        <v>6507</v>
      </c>
    </row>
    <row r="144" spans="1:11" ht="15" hidden="1" customHeight="1" outlineLevel="1" x14ac:dyDescent="0.25">
      <c r="A144" s="7">
        <v>41</v>
      </c>
      <c r="B144" s="10" t="s">
        <v>293</v>
      </c>
      <c r="C144" s="31" t="s">
        <v>35</v>
      </c>
      <c r="D144" s="34">
        <v>651002</v>
      </c>
      <c r="E144" s="68">
        <v>1308.42</v>
      </c>
      <c r="F144" s="25">
        <v>1330.28</v>
      </c>
      <c r="G144" s="47">
        <v>0</v>
      </c>
      <c r="H144" s="120">
        <v>0</v>
      </c>
      <c r="I144" s="120">
        <v>0</v>
      </c>
      <c r="J144" s="91">
        <v>0</v>
      </c>
      <c r="K144" s="92">
        <v>0</v>
      </c>
    </row>
    <row r="145" spans="1:11" s="1" customFormat="1" ht="15" hidden="1" customHeight="1" outlineLevel="1" x14ac:dyDescent="0.25">
      <c r="A145" s="7">
        <v>41</v>
      </c>
      <c r="B145" s="10" t="s">
        <v>135</v>
      </c>
      <c r="C145" s="31" t="s">
        <v>35</v>
      </c>
      <c r="D145" s="34">
        <v>651002</v>
      </c>
      <c r="E145" s="68">
        <v>0</v>
      </c>
      <c r="F145" s="12">
        <v>0</v>
      </c>
      <c r="G145" s="47">
        <v>0</v>
      </c>
      <c r="H145" s="120">
        <v>0</v>
      </c>
      <c r="I145" s="120">
        <v>0</v>
      </c>
      <c r="J145" s="91">
        <v>0</v>
      </c>
      <c r="K145" s="92">
        <v>0</v>
      </c>
    </row>
    <row r="146" spans="1:11" s="1" customFormat="1" ht="15" hidden="1" customHeight="1" outlineLevel="1" x14ac:dyDescent="0.25">
      <c r="A146" s="7">
        <v>41</v>
      </c>
      <c r="B146" s="10" t="s">
        <v>137</v>
      </c>
      <c r="C146" s="31" t="s">
        <v>35</v>
      </c>
      <c r="D146" s="34">
        <v>651004</v>
      </c>
      <c r="E146" s="68">
        <v>4838.5</v>
      </c>
      <c r="F146" s="12">
        <v>5185.87</v>
      </c>
      <c r="G146" s="47">
        <v>6300</v>
      </c>
      <c r="H146" s="120">
        <v>6300</v>
      </c>
      <c r="I146" s="120">
        <v>6300</v>
      </c>
      <c r="J146" s="91">
        <v>6300</v>
      </c>
      <c r="K146" s="92">
        <v>6300</v>
      </c>
    </row>
    <row r="147" spans="1:11" s="1" customFormat="1" ht="15" hidden="1" customHeight="1" outlineLevel="1" x14ac:dyDescent="0.25">
      <c r="A147" s="7">
        <v>41</v>
      </c>
      <c r="B147" s="10" t="s">
        <v>138</v>
      </c>
      <c r="C147" s="31" t="s">
        <v>35</v>
      </c>
      <c r="D147" s="34">
        <v>653001</v>
      </c>
      <c r="E147" s="68">
        <v>605.44000000000005</v>
      </c>
      <c r="F147" s="12">
        <v>223.5</v>
      </c>
      <c r="G147" s="47">
        <v>800</v>
      </c>
      <c r="H147" s="120">
        <v>200</v>
      </c>
      <c r="I147" s="120">
        <v>200</v>
      </c>
      <c r="J147" s="91">
        <v>200</v>
      </c>
      <c r="K147" s="92">
        <v>200</v>
      </c>
    </row>
    <row r="148" spans="1:11" s="1" customFormat="1" ht="15" hidden="1" customHeight="1" outlineLevel="1" x14ac:dyDescent="0.25">
      <c r="A148" s="7">
        <v>41</v>
      </c>
      <c r="B148" s="10" t="s">
        <v>139</v>
      </c>
      <c r="C148" s="31" t="s">
        <v>35</v>
      </c>
      <c r="D148" s="34">
        <v>653002</v>
      </c>
      <c r="E148" s="68">
        <v>6.54</v>
      </c>
      <c r="F148" s="12">
        <v>7.1</v>
      </c>
      <c r="G148" s="47">
        <v>7</v>
      </c>
      <c r="H148" s="120">
        <v>7</v>
      </c>
      <c r="I148" s="120">
        <v>7</v>
      </c>
      <c r="J148" s="91">
        <v>7</v>
      </c>
      <c r="K148" s="92">
        <v>7</v>
      </c>
    </row>
    <row r="149" spans="1:11" s="1" customFormat="1" collapsed="1" x14ac:dyDescent="0.25">
      <c r="A149" s="7"/>
      <c r="B149" s="10"/>
      <c r="C149" s="31"/>
      <c r="D149" s="34"/>
      <c r="E149" s="68"/>
      <c r="F149" s="68"/>
      <c r="G149" s="12"/>
      <c r="H149" s="47"/>
      <c r="I149" s="47"/>
      <c r="J149" s="48"/>
      <c r="K149" s="12"/>
    </row>
    <row r="150" spans="1:11" s="1" customFormat="1" ht="15" customHeight="1" x14ac:dyDescent="0.25">
      <c r="A150" s="11"/>
      <c r="B150" s="207" t="s">
        <v>142</v>
      </c>
      <c r="C150" s="218"/>
      <c r="D150" s="208"/>
      <c r="E150" s="66">
        <f>SUM(E152)</f>
        <v>192.77</v>
      </c>
      <c r="F150" s="66">
        <f t="shared" ref="F150:K150" si="8">SUM(F152)</f>
        <v>210</v>
      </c>
      <c r="G150" s="37">
        <f t="shared" si="8"/>
        <v>200</v>
      </c>
      <c r="H150" s="43">
        <f t="shared" si="8"/>
        <v>231.76</v>
      </c>
      <c r="I150" s="43">
        <f t="shared" si="8"/>
        <v>240</v>
      </c>
      <c r="J150" s="44">
        <f t="shared" si="8"/>
        <v>240</v>
      </c>
      <c r="K150" s="37">
        <f t="shared" si="8"/>
        <v>240</v>
      </c>
    </row>
    <row r="151" spans="1:11" s="1" customFormat="1" x14ac:dyDescent="0.25">
      <c r="A151" s="14"/>
      <c r="B151" s="205" t="s">
        <v>143</v>
      </c>
      <c r="C151" s="220"/>
      <c r="D151" s="206"/>
      <c r="E151" s="70"/>
      <c r="F151" s="70"/>
      <c r="G151" s="15"/>
      <c r="H151" s="56"/>
      <c r="I151" s="56"/>
      <c r="J151" s="57"/>
      <c r="K151" s="15"/>
    </row>
    <row r="152" spans="1:11" s="1" customFormat="1" x14ac:dyDescent="0.25">
      <c r="A152" s="14"/>
      <c r="B152" s="205" t="s">
        <v>136</v>
      </c>
      <c r="C152" s="220"/>
      <c r="D152" s="206"/>
      <c r="E152" s="69">
        <f t="shared" ref="E152:K152" si="9">SUM(E153)</f>
        <v>192.77</v>
      </c>
      <c r="F152" s="69">
        <f t="shared" si="9"/>
        <v>210</v>
      </c>
      <c r="G152" s="30">
        <v>200</v>
      </c>
      <c r="H152" s="45">
        <f>SUM(H153)</f>
        <v>231.76</v>
      </c>
      <c r="I152" s="45">
        <f t="shared" si="9"/>
        <v>240</v>
      </c>
      <c r="J152" s="46">
        <f t="shared" si="9"/>
        <v>240</v>
      </c>
      <c r="K152" s="30">
        <f t="shared" si="9"/>
        <v>240</v>
      </c>
    </row>
    <row r="153" spans="1:11" s="1" customFormat="1" ht="15" hidden="1" customHeight="1" outlineLevel="1" x14ac:dyDescent="0.25">
      <c r="A153" s="7">
        <v>111</v>
      </c>
      <c r="B153" s="10" t="s">
        <v>144</v>
      </c>
      <c r="C153" s="31" t="s">
        <v>46</v>
      </c>
      <c r="D153" s="34">
        <v>637027</v>
      </c>
      <c r="E153" s="68">
        <v>192.77</v>
      </c>
      <c r="F153" s="68">
        <v>210</v>
      </c>
      <c r="G153" s="12">
        <v>210</v>
      </c>
      <c r="H153" s="47">
        <v>231.76</v>
      </c>
      <c r="I153" s="47">
        <v>240</v>
      </c>
      <c r="J153" s="48">
        <v>240</v>
      </c>
      <c r="K153" s="12">
        <v>240</v>
      </c>
    </row>
    <row r="154" spans="1:11" s="1" customFormat="1" collapsed="1" x14ac:dyDescent="0.25">
      <c r="A154" s="7"/>
      <c r="B154" s="10"/>
      <c r="C154" s="31"/>
      <c r="D154" s="34"/>
      <c r="E154" s="68"/>
      <c r="F154" s="68"/>
      <c r="G154" s="12"/>
      <c r="H154" s="47"/>
      <c r="I154" s="47"/>
      <c r="J154" s="48"/>
      <c r="K154" s="12"/>
    </row>
    <row r="155" spans="1:11" s="1" customFormat="1" ht="15" customHeight="1" x14ac:dyDescent="0.25">
      <c r="A155" s="22"/>
      <c r="B155" s="207" t="s">
        <v>145</v>
      </c>
      <c r="C155" s="218"/>
      <c r="D155" s="208"/>
      <c r="E155" s="66">
        <f>SUM(E157)</f>
        <v>6893.2900000000009</v>
      </c>
      <c r="F155" s="66">
        <f t="shared" ref="F155:K155" si="10">SUM(F157)</f>
        <v>6264.0199999999995</v>
      </c>
      <c r="G155" s="37">
        <f t="shared" si="10"/>
        <v>34407</v>
      </c>
      <c r="H155" s="43">
        <f t="shared" si="10"/>
        <v>5477</v>
      </c>
      <c r="I155" s="43">
        <f t="shared" si="10"/>
        <v>5127</v>
      </c>
      <c r="J155" s="44">
        <f t="shared" si="10"/>
        <v>5127</v>
      </c>
      <c r="K155" s="37">
        <f t="shared" si="10"/>
        <v>2427</v>
      </c>
    </row>
    <row r="156" spans="1:11" s="1" customFormat="1" x14ac:dyDescent="0.25">
      <c r="A156" s="101"/>
      <c r="B156" s="215" t="s">
        <v>146</v>
      </c>
      <c r="C156" s="216"/>
      <c r="D156" s="217"/>
      <c r="E156" s="103"/>
      <c r="F156" s="103"/>
      <c r="G156" s="104"/>
      <c r="H156" s="105"/>
      <c r="I156" s="105"/>
      <c r="J156" s="102"/>
      <c r="K156" s="104"/>
    </row>
    <row r="157" spans="1:11" s="1" customFormat="1" x14ac:dyDescent="0.25">
      <c r="A157" s="101"/>
      <c r="B157" s="215" t="s">
        <v>136</v>
      </c>
      <c r="C157" s="216"/>
      <c r="D157" s="217"/>
      <c r="E157" s="98">
        <f t="shared" ref="E157:K157" si="11">SUM(E158:E168)</f>
        <v>6893.2900000000009</v>
      </c>
      <c r="F157" s="98">
        <f t="shared" si="11"/>
        <v>6264.0199999999995</v>
      </c>
      <c r="G157" s="99">
        <f t="shared" si="11"/>
        <v>34407</v>
      </c>
      <c r="H157" s="100">
        <f t="shared" si="11"/>
        <v>5477</v>
      </c>
      <c r="I157" s="100">
        <f t="shared" si="11"/>
        <v>5127</v>
      </c>
      <c r="J157" s="97">
        <f t="shared" si="11"/>
        <v>5127</v>
      </c>
      <c r="K157" s="99">
        <f t="shared" si="11"/>
        <v>2427</v>
      </c>
    </row>
    <row r="158" spans="1:11" s="1" customFormat="1" ht="15" hidden="1" customHeight="1" outlineLevel="1" x14ac:dyDescent="0.25">
      <c r="A158" s="7">
        <v>41</v>
      </c>
      <c r="B158" s="20" t="s">
        <v>44</v>
      </c>
      <c r="C158" s="33" t="s">
        <v>47</v>
      </c>
      <c r="D158" s="36">
        <v>632001</v>
      </c>
      <c r="E158" s="64">
        <v>384.56</v>
      </c>
      <c r="F158" s="13">
        <v>443.37</v>
      </c>
      <c r="G158" s="47">
        <v>380</v>
      </c>
      <c r="H158" s="141">
        <v>1100</v>
      </c>
      <c r="I158" s="47">
        <v>1000</v>
      </c>
      <c r="J158" s="48">
        <v>1000</v>
      </c>
      <c r="K158" s="12">
        <v>1000</v>
      </c>
    </row>
    <row r="159" spans="1:11" s="1" customFormat="1" ht="15" hidden="1" customHeight="1" outlineLevel="1" x14ac:dyDescent="0.25">
      <c r="A159" s="7">
        <v>111</v>
      </c>
      <c r="B159" s="20" t="s">
        <v>85</v>
      </c>
      <c r="C159" s="33" t="s">
        <v>47</v>
      </c>
      <c r="D159" s="36">
        <v>633005</v>
      </c>
      <c r="E159" s="64">
        <v>2000</v>
      </c>
      <c r="F159" s="13">
        <v>3000</v>
      </c>
      <c r="G159" s="47">
        <v>0</v>
      </c>
      <c r="H159" s="141">
        <v>3000</v>
      </c>
      <c r="I159" s="47">
        <v>3000</v>
      </c>
      <c r="J159" s="48">
        <v>3000</v>
      </c>
      <c r="K159" s="12">
        <v>300</v>
      </c>
    </row>
    <row r="160" spans="1:11" s="1" customFormat="1" ht="15" hidden="1" customHeight="1" outlineLevel="1" x14ac:dyDescent="0.25">
      <c r="A160" s="7">
        <v>41</v>
      </c>
      <c r="B160" s="20" t="s">
        <v>344</v>
      </c>
      <c r="C160" s="33" t="s">
        <v>47</v>
      </c>
      <c r="D160" s="36">
        <v>633005</v>
      </c>
      <c r="E160" s="64">
        <v>0</v>
      </c>
      <c r="F160" s="13">
        <v>0</v>
      </c>
      <c r="G160" s="47">
        <v>0</v>
      </c>
      <c r="H160" s="141">
        <v>0</v>
      </c>
      <c r="I160" s="47">
        <v>0</v>
      </c>
      <c r="J160" s="48">
        <v>0</v>
      </c>
      <c r="K160" s="12">
        <v>0</v>
      </c>
    </row>
    <row r="161" spans="1:11" s="1" customFormat="1" ht="15" hidden="1" customHeight="1" outlineLevel="1" x14ac:dyDescent="0.25">
      <c r="A161" s="7">
        <v>111</v>
      </c>
      <c r="B161" s="20" t="s">
        <v>56</v>
      </c>
      <c r="C161" s="33" t="s">
        <v>47</v>
      </c>
      <c r="D161" s="36">
        <v>633006</v>
      </c>
      <c r="E161" s="64">
        <v>0</v>
      </c>
      <c r="F161" s="13">
        <v>0</v>
      </c>
      <c r="G161" s="47">
        <v>33000</v>
      </c>
      <c r="H161" s="141">
        <v>0</v>
      </c>
      <c r="I161" s="47"/>
      <c r="J161" s="48"/>
      <c r="K161" s="12"/>
    </row>
    <row r="162" spans="1:11" s="1" customFormat="1" ht="15" hidden="1" customHeight="1" outlineLevel="1" x14ac:dyDescent="0.25">
      <c r="A162" s="7">
        <v>41</v>
      </c>
      <c r="B162" s="20" t="s">
        <v>56</v>
      </c>
      <c r="C162" s="33" t="s">
        <v>47</v>
      </c>
      <c r="D162" s="36">
        <v>633006</v>
      </c>
      <c r="E162" s="64">
        <v>2069.88</v>
      </c>
      <c r="F162" s="13">
        <v>516.66999999999996</v>
      </c>
      <c r="G162" s="47">
        <v>250</v>
      </c>
      <c r="H162" s="51">
        <v>500</v>
      </c>
      <c r="I162" s="47">
        <v>250</v>
      </c>
      <c r="J162" s="48">
        <v>250</v>
      </c>
      <c r="K162" s="12">
        <v>250</v>
      </c>
    </row>
    <row r="163" spans="1:11" s="1" customFormat="1" ht="15" hidden="1" customHeight="1" outlineLevel="1" x14ac:dyDescent="0.25">
      <c r="A163" s="7">
        <v>41</v>
      </c>
      <c r="B163" s="20" t="s">
        <v>330</v>
      </c>
      <c r="C163" s="33" t="s">
        <v>47</v>
      </c>
      <c r="D163" s="36">
        <v>634001</v>
      </c>
      <c r="E163" s="64">
        <v>297.83</v>
      </c>
      <c r="F163" s="13">
        <v>290.12</v>
      </c>
      <c r="G163" s="47">
        <v>400</v>
      </c>
      <c r="H163" s="51">
        <v>400</v>
      </c>
      <c r="I163" s="47">
        <v>400</v>
      </c>
      <c r="J163" s="48">
        <v>400</v>
      </c>
      <c r="K163" s="12">
        <v>400</v>
      </c>
    </row>
    <row r="164" spans="1:11" s="1" customFormat="1" ht="15" hidden="1" customHeight="1" outlineLevel="1" x14ac:dyDescent="0.25">
      <c r="A164" s="7">
        <v>41</v>
      </c>
      <c r="B164" s="20" t="s">
        <v>331</v>
      </c>
      <c r="C164" s="33" t="s">
        <v>47</v>
      </c>
      <c r="D164" s="36">
        <v>634002</v>
      </c>
      <c r="E164" s="64">
        <v>74</v>
      </c>
      <c r="F164" s="13">
        <v>1700.86</v>
      </c>
      <c r="G164" s="47">
        <v>74</v>
      </c>
      <c r="H164" s="141">
        <v>74</v>
      </c>
      <c r="I164" s="47">
        <v>74</v>
      </c>
      <c r="J164" s="48">
        <v>74</v>
      </c>
      <c r="K164" s="12">
        <v>74</v>
      </c>
    </row>
    <row r="165" spans="1:11" s="1" customFormat="1" ht="15" hidden="1" customHeight="1" outlineLevel="1" x14ac:dyDescent="0.25">
      <c r="A165" s="7">
        <v>41</v>
      </c>
      <c r="B165" s="20" t="s">
        <v>332</v>
      </c>
      <c r="C165" s="33" t="s">
        <v>47</v>
      </c>
      <c r="D165" s="36">
        <v>634003</v>
      </c>
      <c r="E165" s="64">
        <v>193.25</v>
      </c>
      <c r="F165" s="13">
        <v>0</v>
      </c>
      <c r="G165" s="120">
        <v>100</v>
      </c>
      <c r="H165" s="141">
        <v>200</v>
      </c>
      <c r="I165" s="120">
        <v>200</v>
      </c>
      <c r="J165" s="48">
        <v>200</v>
      </c>
      <c r="K165" s="12">
        <v>200</v>
      </c>
    </row>
    <row r="166" spans="1:11" s="1" customFormat="1" ht="15" hidden="1" customHeight="1" outlineLevel="1" x14ac:dyDescent="0.25">
      <c r="A166" s="7">
        <v>41</v>
      </c>
      <c r="B166" s="20" t="s">
        <v>281</v>
      </c>
      <c r="C166" s="33" t="s">
        <v>47</v>
      </c>
      <c r="D166" s="36">
        <v>635004</v>
      </c>
      <c r="E166" s="64">
        <v>1670.77</v>
      </c>
      <c r="F166" s="13">
        <v>0</v>
      </c>
      <c r="G166" s="120">
        <v>0</v>
      </c>
      <c r="H166" s="141">
        <v>0</v>
      </c>
      <c r="I166" s="120">
        <v>0</v>
      </c>
      <c r="J166" s="48">
        <v>0</v>
      </c>
      <c r="K166" s="12">
        <v>0</v>
      </c>
    </row>
    <row r="167" spans="1:11" s="1" customFormat="1" ht="15" hidden="1" customHeight="1" outlineLevel="1" x14ac:dyDescent="0.25">
      <c r="A167" s="7">
        <v>41</v>
      </c>
      <c r="B167" s="20" t="s">
        <v>222</v>
      </c>
      <c r="C167" s="33" t="s">
        <v>47</v>
      </c>
      <c r="D167" s="36">
        <v>637001</v>
      </c>
      <c r="E167" s="64">
        <v>120</v>
      </c>
      <c r="F167" s="13">
        <v>230</v>
      </c>
      <c r="G167" s="47">
        <v>120</v>
      </c>
      <c r="H167" s="51">
        <v>120</v>
      </c>
      <c r="I167" s="47">
        <v>120</v>
      </c>
      <c r="J167" s="48">
        <v>120</v>
      </c>
      <c r="K167" s="12">
        <v>120</v>
      </c>
    </row>
    <row r="168" spans="1:11" s="1" customFormat="1" ht="15" hidden="1" customHeight="1" outlineLevel="1" x14ac:dyDescent="0.25">
      <c r="A168" s="7">
        <v>41</v>
      </c>
      <c r="B168" s="20" t="s">
        <v>309</v>
      </c>
      <c r="C168" s="33" t="s">
        <v>47</v>
      </c>
      <c r="D168" s="36">
        <v>642001</v>
      </c>
      <c r="E168" s="64">
        <v>83</v>
      </c>
      <c r="F168" s="13">
        <v>83</v>
      </c>
      <c r="G168" s="47">
        <v>83</v>
      </c>
      <c r="H168" s="51">
        <v>83</v>
      </c>
      <c r="I168" s="47">
        <v>83</v>
      </c>
      <c r="J168" s="48">
        <v>83</v>
      </c>
      <c r="K168" s="12">
        <v>83</v>
      </c>
    </row>
    <row r="169" spans="1:11" s="1" customFormat="1" collapsed="1" x14ac:dyDescent="0.25">
      <c r="A169" s="23"/>
      <c r="B169" s="24"/>
      <c r="C169" s="32"/>
      <c r="D169" s="35"/>
      <c r="E169" s="71"/>
      <c r="F169" s="71"/>
      <c r="G169" s="25"/>
      <c r="H169" s="49"/>
      <c r="I169" s="49"/>
      <c r="J169" s="50"/>
      <c r="K169" s="25"/>
    </row>
    <row r="170" spans="1:11" s="1" customFormat="1" ht="15" customHeight="1" x14ac:dyDescent="0.25">
      <c r="A170" s="22"/>
      <c r="B170" s="207" t="s">
        <v>147</v>
      </c>
      <c r="C170" s="218"/>
      <c r="D170" s="208"/>
      <c r="E170" s="66">
        <f>SUM(E172)</f>
        <v>100.33</v>
      </c>
      <c r="F170" s="66">
        <f t="shared" ref="F170:K170" si="12">SUM(F172)</f>
        <v>5477.1</v>
      </c>
      <c r="G170" s="37">
        <f t="shared" si="12"/>
        <v>5200</v>
      </c>
      <c r="H170" s="43">
        <f t="shared" si="12"/>
        <v>35200</v>
      </c>
      <c r="I170" s="43">
        <f t="shared" si="12"/>
        <v>5200</v>
      </c>
      <c r="J170" s="44">
        <f t="shared" si="12"/>
        <v>5200</v>
      </c>
      <c r="K170" s="37">
        <f t="shared" si="12"/>
        <v>5200</v>
      </c>
    </row>
    <row r="171" spans="1:11" s="1" customFormat="1" x14ac:dyDescent="0.25">
      <c r="A171" s="101"/>
      <c r="B171" s="215" t="s">
        <v>148</v>
      </c>
      <c r="C171" s="216"/>
      <c r="D171" s="217"/>
      <c r="E171" s="103"/>
      <c r="F171" s="103"/>
      <c r="G171" s="104"/>
      <c r="H171" s="105"/>
      <c r="I171" s="105"/>
      <c r="J171" s="102"/>
      <c r="K171" s="104"/>
    </row>
    <row r="172" spans="1:11" s="1" customFormat="1" x14ac:dyDescent="0.25">
      <c r="A172" s="101"/>
      <c r="B172" s="215" t="s">
        <v>136</v>
      </c>
      <c r="C172" s="216"/>
      <c r="D172" s="217"/>
      <c r="E172" s="98">
        <f t="shared" ref="E172:K172" si="13">SUM(E173:E176)</f>
        <v>100.33</v>
      </c>
      <c r="F172" s="98">
        <f t="shared" si="13"/>
        <v>5477.1</v>
      </c>
      <c r="G172" s="99">
        <f t="shared" si="13"/>
        <v>5200</v>
      </c>
      <c r="H172" s="100">
        <f t="shared" si="13"/>
        <v>35200</v>
      </c>
      <c r="I172" s="100">
        <f t="shared" si="13"/>
        <v>5200</v>
      </c>
      <c r="J172" s="97">
        <f t="shared" si="13"/>
        <v>5200</v>
      </c>
      <c r="K172" s="99">
        <f t="shared" si="13"/>
        <v>5200</v>
      </c>
    </row>
    <row r="173" spans="1:11" s="1" customFormat="1" ht="15" hidden="1" customHeight="1" outlineLevel="1" x14ac:dyDescent="0.25">
      <c r="A173" s="7">
        <v>41</v>
      </c>
      <c r="B173" s="10" t="s">
        <v>53</v>
      </c>
      <c r="C173" s="31" t="s">
        <v>52</v>
      </c>
      <c r="D173" s="34">
        <v>633006</v>
      </c>
      <c r="E173" s="68">
        <v>0</v>
      </c>
      <c r="F173" s="12">
        <v>3894.3</v>
      </c>
      <c r="G173" s="47">
        <v>200</v>
      </c>
      <c r="H173" s="47">
        <v>200</v>
      </c>
      <c r="I173" s="47">
        <v>200</v>
      </c>
      <c r="J173" s="48">
        <v>200</v>
      </c>
      <c r="K173" s="12">
        <v>200</v>
      </c>
    </row>
    <row r="174" spans="1:11" s="1" customFormat="1" ht="15" hidden="1" customHeight="1" outlineLevel="1" x14ac:dyDescent="0.25">
      <c r="A174" s="7">
        <v>111</v>
      </c>
      <c r="B174" s="10" t="s">
        <v>54</v>
      </c>
      <c r="C174" s="31" t="s">
        <v>52</v>
      </c>
      <c r="D174" s="34">
        <v>635006</v>
      </c>
      <c r="E174" s="68">
        <v>100.33</v>
      </c>
      <c r="F174" s="12">
        <v>1582.8</v>
      </c>
      <c r="G174" s="47">
        <v>0</v>
      </c>
      <c r="H174" s="47">
        <v>15000</v>
      </c>
      <c r="I174" s="47">
        <v>0</v>
      </c>
      <c r="J174" s="48">
        <v>0</v>
      </c>
      <c r="K174" s="12">
        <v>0</v>
      </c>
    </row>
    <row r="175" spans="1:11" s="1" customFormat="1" ht="15" hidden="1" customHeight="1" outlineLevel="1" x14ac:dyDescent="0.25">
      <c r="A175" s="7">
        <v>41</v>
      </c>
      <c r="B175" s="10" t="s">
        <v>54</v>
      </c>
      <c r="C175" s="31" t="s">
        <v>52</v>
      </c>
      <c r="D175" s="34">
        <v>635006</v>
      </c>
      <c r="E175" s="68">
        <v>0</v>
      </c>
      <c r="F175" s="12">
        <v>0</v>
      </c>
      <c r="G175" s="47">
        <v>5000</v>
      </c>
      <c r="H175" s="120">
        <v>20000</v>
      </c>
      <c r="I175" s="120">
        <v>5000</v>
      </c>
      <c r="J175" s="48">
        <v>5000</v>
      </c>
      <c r="K175" s="12">
        <v>5000</v>
      </c>
    </row>
    <row r="176" spans="1:11" s="1" customFormat="1" ht="15" hidden="1" customHeight="1" outlineLevel="1" x14ac:dyDescent="0.25">
      <c r="A176" s="7">
        <v>111</v>
      </c>
      <c r="B176" s="10" t="s">
        <v>336</v>
      </c>
      <c r="C176" s="31" t="s">
        <v>52</v>
      </c>
      <c r="D176" s="34">
        <v>635006</v>
      </c>
      <c r="E176" s="68">
        <v>0</v>
      </c>
      <c r="F176" s="12">
        <v>0</v>
      </c>
      <c r="G176" s="47">
        <v>0</v>
      </c>
      <c r="H176" s="47">
        <v>0</v>
      </c>
      <c r="I176" s="47">
        <v>0</v>
      </c>
      <c r="J176" s="48">
        <v>0</v>
      </c>
      <c r="K176" s="12">
        <v>0</v>
      </c>
    </row>
    <row r="177" spans="1:11" s="1" customFormat="1" collapsed="1" x14ac:dyDescent="0.25">
      <c r="A177" s="7"/>
      <c r="B177" s="10"/>
      <c r="C177" s="31"/>
      <c r="D177" s="34"/>
      <c r="E177" s="68"/>
      <c r="F177" s="68"/>
      <c r="G177" s="12"/>
      <c r="H177" s="47"/>
      <c r="I177" s="47"/>
      <c r="J177" s="48"/>
      <c r="K177" s="12"/>
    </row>
    <row r="178" spans="1:11" s="1" customFormat="1" ht="15" customHeight="1" x14ac:dyDescent="0.25">
      <c r="A178" s="22"/>
      <c r="B178" s="207" t="s">
        <v>149</v>
      </c>
      <c r="C178" s="218"/>
      <c r="D178" s="208"/>
      <c r="E178" s="66">
        <f t="shared" ref="E178:K178" si="14">SUM(E180,E189,E193)</f>
        <v>26765.52</v>
      </c>
      <c r="F178" s="66">
        <f t="shared" si="14"/>
        <v>16574.999999999996</v>
      </c>
      <c r="G178" s="37">
        <f t="shared" si="14"/>
        <v>20603</v>
      </c>
      <c r="H178" s="43">
        <f t="shared" si="14"/>
        <v>20602.240000000002</v>
      </c>
      <c r="I178" s="43">
        <f t="shared" si="14"/>
        <v>20603</v>
      </c>
      <c r="J178" s="44">
        <f t="shared" si="14"/>
        <v>20603</v>
      </c>
      <c r="K178" s="37">
        <f t="shared" si="14"/>
        <v>20603</v>
      </c>
    </row>
    <row r="179" spans="1:11" s="1" customFormat="1" x14ac:dyDescent="0.25">
      <c r="A179" s="101"/>
      <c r="B179" s="215" t="s">
        <v>151</v>
      </c>
      <c r="C179" s="216"/>
      <c r="D179" s="217"/>
      <c r="E179" s="103"/>
      <c r="F179" s="103"/>
      <c r="G179" s="104"/>
      <c r="H179" s="105"/>
      <c r="I179" s="105"/>
      <c r="J179" s="102"/>
      <c r="K179" s="104"/>
    </row>
    <row r="180" spans="1:11" s="1" customFormat="1" x14ac:dyDescent="0.25">
      <c r="A180" s="101"/>
      <c r="B180" s="215" t="s">
        <v>136</v>
      </c>
      <c r="C180" s="216"/>
      <c r="D180" s="217"/>
      <c r="E180" s="98">
        <f t="shared" ref="E180:K180" si="15">SUM(E181:E186)</f>
        <v>26662.07</v>
      </c>
      <c r="F180" s="98">
        <f t="shared" si="15"/>
        <v>16462.809999999998</v>
      </c>
      <c r="G180" s="99">
        <f t="shared" si="15"/>
        <v>18500</v>
      </c>
      <c r="H180" s="100">
        <f t="shared" si="15"/>
        <v>18500</v>
      </c>
      <c r="I180" s="100">
        <f t="shared" si="15"/>
        <v>18500</v>
      </c>
      <c r="J180" s="97">
        <f>SUM(J181:J186)</f>
        <v>18500</v>
      </c>
      <c r="K180" s="99">
        <f t="shared" si="15"/>
        <v>18500</v>
      </c>
    </row>
    <row r="181" spans="1:11" s="1" customFormat="1" ht="15" hidden="1" customHeight="1" outlineLevel="1" x14ac:dyDescent="0.25">
      <c r="A181" s="142">
        <v>132</v>
      </c>
      <c r="B181" s="35" t="s">
        <v>228</v>
      </c>
      <c r="C181" s="31" t="s">
        <v>50</v>
      </c>
      <c r="D181" s="113">
        <v>633007</v>
      </c>
      <c r="E181" s="68">
        <v>8133.59</v>
      </c>
      <c r="F181" s="25">
        <v>0</v>
      </c>
      <c r="G181" s="120">
        <v>0</v>
      </c>
      <c r="H181" s="120">
        <v>0</v>
      </c>
      <c r="I181" s="120">
        <v>0</v>
      </c>
      <c r="J181" s="91">
        <v>0</v>
      </c>
      <c r="K181" s="92">
        <v>0</v>
      </c>
    </row>
    <row r="182" spans="1:11" s="1" customFormat="1" ht="15" hidden="1" customHeight="1" outlineLevel="1" x14ac:dyDescent="0.25">
      <c r="A182" s="7">
        <v>41</v>
      </c>
      <c r="B182" s="10" t="s">
        <v>152</v>
      </c>
      <c r="C182" s="31" t="s">
        <v>50</v>
      </c>
      <c r="D182" s="34">
        <v>633004</v>
      </c>
      <c r="E182" s="68">
        <v>717.76</v>
      </c>
      <c r="F182" s="12">
        <v>855</v>
      </c>
      <c r="G182" s="47">
        <v>500</v>
      </c>
      <c r="H182" s="120">
        <v>500</v>
      </c>
      <c r="I182" s="47">
        <v>500</v>
      </c>
      <c r="J182" s="48">
        <v>500</v>
      </c>
      <c r="K182" s="12">
        <v>500</v>
      </c>
    </row>
    <row r="183" spans="1:11" s="1" customFormat="1" ht="15" hidden="1" customHeight="1" outlineLevel="1" x14ac:dyDescent="0.25">
      <c r="A183" s="7">
        <v>111</v>
      </c>
      <c r="B183" s="10" t="s">
        <v>49</v>
      </c>
      <c r="C183" s="31" t="s">
        <v>50</v>
      </c>
      <c r="D183" s="34">
        <v>637004</v>
      </c>
      <c r="E183" s="138">
        <v>2687.04</v>
      </c>
      <c r="F183" s="92">
        <v>209</v>
      </c>
      <c r="G183" s="47">
        <v>0</v>
      </c>
      <c r="H183" s="47">
        <v>0</v>
      </c>
      <c r="I183" s="47">
        <v>0</v>
      </c>
      <c r="J183" s="48">
        <v>0</v>
      </c>
      <c r="K183" s="12">
        <v>0</v>
      </c>
    </row>
    <row r="184" spans="1:11" s="1" customFormat="1" ht="15" hidden="1" customHeight="1" outlineLevel="1" x14ac:dyDescent="0.25">
      <c r="A184" s="7">
        <v>41</v>
      </c>
      <c r="B184" s="10" t="s">
        <v>153</v>
      </c>
      <c r="C184" s="31" t="s">
        <v>50</v>
      </c>
      <c r="D184" s="34">
        <v>637004</v>
      </c>
      <c r="E184" s="68">
        <v>15123.68</v>
      </c>
      <c r="F184" s="12">
        <v>15398.81</v>
      </c>
      <c r="G184" s="47">
        <v>18000</v>
      </c>
      <c r="H184" s="47">
        <v>18000</v>
      </c>
      <c r="I184" s="120">
        <v>18000</v>
      </c>
      <c r="J184" s="91">
        <v>18000</v>
      </c>
      <c r="K184" s="92">
        <v>18000</v>
      </c>
    </row>
    <row r="185" spans="1:11" s="1" customFormat="1" ht="15" hidden="1" customHeight="1" outlineLevel="1" x14ac:dyDescent="0.25">
      <c r="A185" s="7">
        <v>41</v>
      </c>
      <c r="B185" s="10" t="s">
        <v>49</v>
      </c>
      <c r="C185" s="31" t="s">
        <v>50</v>
      </c>
      <c r="D185" s="34">
        <v>637004</v>
      </c>
      <c r="E185" s="68">
        <v>0</v>
      </c>
      <c r="F185" s="12">
        <v>0</v>
      </c>
      <c r="G185" s="47">
        <v>0</v>
      </c>
      <c r="H185" s="47">
        <v>0</v>
      </c>
      <c r="I185" s="120">
        <v>0</v>
      </c>
      <c r="J185" s="91">
        <v>0</v>
      </c>
      <c r="K185" s="92">
        <v>0</v>
      </c>
    </row>
    <row r="186" spans="1:11" s="1" customFormat="1" ht="15" hidden="1" customHeight="1" outlineLevel="1" x14ac:dyDescent="0.25">
      <c r="A186" s="7">
        <v>41</v>
      </c>
      <c r="B186" s="10" t="s">
        <v>287</v>
      </c>
      <c r="C186" s="31" t="s">
        <v>50</v>
      </c>
      <c r="D186" s="34">
        <v>637012</v>
      </c>
      <c r="E186" s="68">
        <v>0</v>
      </c>
      <c r="F186" s="12">
        <v>0</v>
      </c>
      <c r="G186" s="47">
        <v>0</v>
      </c>
      <c r="H186" s="47">
        <v>0</v>
      </c>
      <c r="I186" s="47">
        <v>0</v>
      </c>
      <c r="J186" s="48">
        <v>0</v>
      </c>
      <c r="K186" s="12">
        <v>0</v>
      </c>
    </row>
    <row r="187" spans="1:11" s="1" customFormat="1" collapsed="1" x14ac:dyDescent="0.25">
      <c r="A187" s="7"/>
      <c r="B187" s="10"/>
      <c r="C187" s="31"/>
      <c r="D187" s="34"/>
      <c r="E187" s="68"/>
      <c r="F187" s="68"/>
      <c r="G187" s="12"/>
      <c r="H187" s="47"/>
      <c r="I187" s="47"/>
      <c r="J187" s="48"/>
      <c r="K187" s="12"/>
    </row>
    <row r="188" spans="1:11" s="1" customFormat="1" x14ac:dyDescent="0.25">
      <c r="A188" s="101"/>
      <c r="B188" s="215" t="s">
        <v>154</v>
      </c>
      <c r="C188" s="216"/>
      <c r="D188" s="217"/>
      <c r="E188" s="103"/>
      <c r="F188" s="103"/>
      <c r="G188" s="104"/>
      <c r="H188" s="105"/>
      <c r="I188" s="105"/>
      <c r="J188" s="102"/>
      <c r="K188" s="104"/>
    </row>
    <row r="189" spans="1:11" s="1" customFormat="1" x14ac:dyDescent="0.25">
      <c r="A189" s="101"/>
      <c r="B189" s="215" t="s">
        <v>136</v>
      </c>
      <c r="C189" s="216"/>
      <c r="D189" s="217"/>
      <c r="E189" s="98">
        <f t="shared" ref="E189:K189" si="16">SUM(E190:E190)</f>
        <v>0</v>
      </c>
      <c r="F189" s="98">
        <f t="shared" si="16"/>
        <v>0</v>
      </c>
      <c r="G189" s="99">
        <f t="shared" si="16"/>
        <v>2000</v>
      </c>
      <c r="H189" s="100">
        <f t="shared" si="16"/>
        <v>2000</v>
      </c>
      <c r="I189" s="100">
        <f t="shared" si="16"/>
        <v>2000</v>
      </c>
      <c r="J189" s="97">
        <f t="shared" si="16"/>
        <v>2000</v>
      </c>
      <c r="K189" s="99">
        <f t="shared" si="16"/>
        <v>2000</v>
      </c>
    </row>
    <row r="190" spans="1:11" s="1" customFormat="1" ht="15" hidden="1" customHeight="1" outlineLevel="1" x14ac:dyDescent="0.25">
      <c r="A190" s="7">
        <v>41</v>
      </c>
      <c r="B190" s="20" t="s">
        <v>373</v>
      </c>
      <c r="C190" s="33" t="s">
        <v>51</v>
      </c>
      <c r="D190" s="36">
        <v>637004</v>
      </c>
      <c r="E190" s="64">
        <v>0</v>
      </c>
      <c r="F190" s="13">
        <v>0</v>
      </c>
      <c r="G190" s="47">
        <v>2000</v>
      </c>
      <c r="H190" s="47">
        <v>2000</v>
      </c>
      <c r="I190" s="47">
        <v>2000</v>
      </c>
      <c r="J190" s="48">
        <v>2000</v>
      </c>
      <c r="K190" s="12">
        <v>2000</v>
      </c>
    </row>
    <row r="191" spans="1:11" s="1" customFormat="1" collapsed="1" x14ac:dyDescent="0.25">
      <c r="A191" s="7"/>
      <c r="B191" s="10"/>
      <c r="C191" s="31"/>
      <c r="D191" s="34"/>
      <c r="E191" s="68"/>
      <c r="F191" s="68"/>
      <c r="G191" s="12"/>
      <c r="H191" s="47"/>
      <c r="I191" s="47"/>
      <c r="J191" s="48"/>
      <c r="K191" s="12"/>
    </row>
    <row r="192" spans="1:11" s="1" customFormat="1" x14ac:dyDescent="0.25">
      <c r="A192" s="101"/>
      <c r="B192" s="215" t="s">
        <v>155</v>
      </c>
      <c r="C192" s="216"/>
      <c r="D192" s="217"/>
      <c r="E192" s="103"/>
      <c r="F192" s="103"/>
      <c r="G192" s="104"/>
      <c r="H192" s="105"/>
      <c r="I192" s="105"/>
      <c r="J192" s="102"/>
      <c r="K192" s="104"/>
    </row>
    <row r="193" spans="1:11" s="1" customFormat="1" x14ac:dyDescent="0.25">
      <c r="A193" s="101"/>
      <c r="B193" s="215" t="s">
        <v>136</v>
      </c>
      <c r="C193" s="216"/>
      <c r="D193" s="217"/>
      <c r="E193" s="98">
        <f t="shared" ref="E193:K193" si="17">SUM(E194:E205)</f>
        <v>103.45000000000002</v>
      </c>
      <c r="F193" s="98">
        <f t="shared" si="17"/>
        <v>112.19000000000001</v>
      </c>
      <c r="G193" s="99">
        <f t="shared" si="17"/>
        <v>103</v>
      </c>
      <c r="H193" s="100">
        <f t="shared" si="17"/>
        <v>102.24000000000001</v>
      </c>
      <c r="I193" s="100">
        <f t="shared" si="17"/>
        <v>103</v>
      </c>
      <c r="J193" s="97">
        <f t="shared" si="17"/>
        <v>103</v>
      </c>
      <c r="K193" s="99">
        <f t="shared" si="17"/>
        <v>103</v>
      </c>
    </row>
    <row r="194" spans="1:11" s="1" customFormat="1" ht="15" hidden="1" customHeight="1" outlineLevel="1" x14ac:dyDescent="0.25">
      <c r="A194" s="7">
        <v>111</v>
      </c>
      <c r="B194" s="2" t="s">
        <v>156</v>
      </c>
      <c r="C194" s="33" t="s">
        <v>67</v>
      </c>
      <c r="D194" s="20">
        <v>611</v>
      </c>
      <c r="E194" s="85">
        <v>66.510000000000005</v>
      </c>
      <c r="F194" s="52">
        <v>66.510000000000005</v>
      </c>
      <c r="G194" s="47">
        <v>66</v>
      </c>
      <c r="H194" s="47">
        <v>66.510000000000005</v>
      </c>
      <c r="I194" s="47">
        <v>66</v>
      </c>
      <c r="J194" s="48">
        <v>66</v>
      </c>
      <c r="K194" s="12">
        <v>66</v>
      </c>
    </row>
    <row r="195" spans="1:11" s="1" customFormat="1" ht="15" hidden="1" customHeight="1" outlineLevel="1" x14ac:dyDescent="0.25">
      <c r="A195" s="7">
        <v>111</v>
      </c>
      <c r="B195" s="2" t="s">
        <v>157</v>
      </c>
      <c r="C195" s="33" t="s">
        <v>67</v>
      </c>
      <c r="D195" s="20">
        <v>621</v>
      </c>
      <c r="E195" s="85">
        <v>6.65</v>
      </c>
      <c r="F195" s="52">
        <v>6.65</v>
      </c>
      <c r="G195" s="47">
        <v>7</v>
      </c>
      <c r="H195" s="47">
        <v>6.65</v>
      </c>
      <c r="I195" s="47">
        <v>7</v>
      </c>
      <c r="J195" s="48">
        <v>7</v>
      </c>
      <c r="K195" s="12">
        <v>7</v>
      </c>
    </row>
    <row r="196" spans="1:11" s="1" customFormat="1" ht="15" hidden="1" customHeight="1" outlineLevel="1" x14ac:dyDescent="0.25">
      <c r="A196" s="7">
        <v>111</v>
      </c>
      <c r="B196" s="2" t="s">
        <v>158</v>
      </c>
      <c r="C196" s="33" t="s">
        <v>67</v>
      </c>
      <c r="D196" s="20">
        <v>625001</v>
      </c>
      <c r="E196" s="85">
        <v>0.93</v>
      </c>
      <c r="F196" s="52">
        <v>0.93</v>
      </c>
      <c r="G196" s="47">
        <v>1</v>
      </c>
      <c r="H196" s="47">
        <v>0.93</v>
      </c>
      <c r="I196" s="47">
        <v>1</v>
      </c>
      <c r="J196" s="48">
        <v>1</v>
      </c>
      <c r="K196" s="12">
        <v>1</v>
      </c>
    </row>
    <row r="197" spans="1:11" s="1" customFormat="1" ht="15" hidden="1" customHeight="1" outlineLevel="1" x14ac:dyDescent="0.25">
      <c r="A197" s="7">
        <v>111</v>
      </c>
      <c r="B197" s="2" t="s">
        <v>159</v>
      </c>
      <c r="C197" s="33" t="s">
        <v>67</v>
      </c>
      <c r="D197" s="20">
        <v>625002</v>
      </c>
      <c r="E197" s="85">
        <v>9.31</v>
      </c>
      <c r="F197" s="52">
        <v>9.31</v>
      </c>
      <c r="G197" s="47">
        <v>9</v>
      </c>
      <c r="H197" s="47">
        <v>9.31</v>
      </c>
      <c r="I197" s="47">
        <v>9</v>
      </c>
      <c r="J197" s="48">
        <v>9</v>
      </c>
      <c r="K197" s="12">
        <v>9</v>
      </c>
    </row>
    <row r="198" spans="1:11" s="1" customFormat="1" ht="15" hidden="1" customHeight="1" outlineLevel="1" x14ac:dyDescent="0.25">
      <c r="A198" s="7">
        <v>111</v>
      </c>
      <c r="B198" s="2" t="s">
        <v>160</v>
      </c>
      <c r="C198" s="33" t="s">
        <v>67</v>
      </c>
      <c r="D198" s="20">
        <v>625003</v>
      </c>
      <c r="E198" s="85">
        <v>0.53</v>
      </c>
      <c r="F198" s="52">
        <v>0.53</v>
      </c>
      <c r="G198" s="47">
        <v>1</v>
      </c>
      <c r="H198" s="47">
        <v>0.53</v>
      </c>
      <c r="I198" s="47">
        <v>1</v>
      </c>
      <c r="J198" s="48">
        <v>1</v>
      </c>
      <c r="K198" s="12">
        <v>1</v>
      </c>
    </row>
    <row r="199" spans="1:11" s="1" customFormat="1" ht="15" hidden="1" customHeight="1" outlineLevel="1" x14ac:dyDescent="0.25">
      <c r="A199" s="7">
        <v>111</v>
      </c>
      <c r="B199" s="2" t="s">
        <v>161</v>
      </c>
      <c r="C199" s="33" t="s">
        <v>67</v>
      </c>
      <c r="D199" s="20">
        <v>625004</v>
      </c>
      <c r="E199" s="85">
        <v>1.99</v>
      </c>
      <c r="F199" s="52">
        <v>1.99</v>
      </c>
      <c r="G199" s="47">
        <v>2</v>
      </c>
      <c r="H199" s="47">
        <v>1.99</v>
      </c>
      <c r="I199" s="47">
        <v>2</v>
      </c>
      <c r="J199" s="48">
        <v>2</v>
      </c>
      <c r="K199" s="12">
        <v>2</v>
      </c>
    </row>
    <row r="200" spans="1:11" s="1" customFormat="1" ht="15" hidden="1" customHeight="1" outlineLevel="1" x14ac:dyDescent="0.25">
      <c r="A200" s="7">
        <v>111</v>
      </c>
      <c r="B200" s="2" t="s">
        <v>162</v>
      </c>
      <c r="C200" s="33" t="s">
        <v>67</v>
      </c>
      <c r="D200" s="20">
        <v>625005</v>
      </c>
      <c r="E200" s="85">
        <v>0.67</v>
      </c>
      <c r="F200" s="52">
        <v>0.67</v>
      </c>
      <c r="G200" s="47">
        <v>1</v>
      </c>
      <c r="H200" s="47">
        <v>0.67</v>
      </c>
      <c r="I200" s="47">
        <v>1</v>
      </c>
      <c r="J200" s="48">
        <v>1</v>
      </c>
      <c r="K200" s="12">
        <v>1</v>
      </c>
    </row>
    <row r="201" spans="1:11" s="1" customFormat="1" ht="15" hidden="1" customHeight="1" outlineLevel="1" x14ac:dyDescent="0.25">
      <c r="A201" s="7">
        <v>111</v>
      </c>
      <c r="B201" s="2" t="s">
        <v>163</v>
      </c>
      <c r="C201" s="33" t="s">
        <v>67</v>
      </c>
      <c r="D201" s="20">
        <v>625007</v>
      </c>
      <c r="E201" s="85">
        <v>3.16</v>
      </c>
      <c r="F201" s="52">
        <v>3.16</v>
      </c>
      <c r="G201" s="47">
        <v>3</v>
      </c>
      <c r="H201" s="47">
        <v>3.16</v>
      </c>
      <c r="I201" s="47">
        <v>3</v>
      </c>
      <c r="J201" s="48">
        <v>3</v>
      </c>
      <c r="K201" s="12">
        <v>3</v>
      </c>
    </row>
    <row r="202" spans="1:11" s="1" customFormat="1" ht="15" hidden="1" customHeight="1" outlineLevel="1" x14ac:dyDescent="0.25">
      <c r="A202" s="7">
        <v>111</v>
      </c>
      <c r="B202" s="2" t="s">
        <v>219</v>
      </c>
      <c r="C202" s="33" t="s">
        <v>67</v>
      </c>
      <c r="D202" s="20">
        <v>633004</v>
      </c>
      <c r="E202" s="85">
        <v>0</v>
      </c>
      <c r="F202" s="52">
        <v>0</v>
      </c>
      <c r="G202" s="47">
        <v>0</v>
      </c>
      <c r="H202" s="47">
        <v>0</v>
      </c>
      <c r="I202" s="47">
        <v>0</v>
      </c>
      <c r="J202" s="48">
        <v>0</v>
      </c>
      <c r="K202" s="12">
        <v>0</v>
      </c>
    </row>
    <row r="203" spans="1:11" s="1" customFormat="1" ht="15" hidden="1" customHeight="1" outlineLevel="1" x14ac:dyDescent="0.25">
      <c r="A203" s="7">
        <v>111</v>
      </c>
      <c r="B203" s="2" t="s">
        <v>164</v>
      </c>
      <c r="C203" s="33" t="s">
        <v>67</v>
      </c>
      <c r="D203" s="20">
        <v>633006</v>
      </c>
      <c r="E203" s="85">
        <v>13.7</v>
      </c>
      <c r="F203" s="52">
        <v>12.86</v>
      </c>
      <c r="G203" s="47">
        <v>13</v>
      </c>
      <c r="H203" s="47">
        <v>12.49</v>
      </c>
      <c r="I203" s="47">
        <v>13</v>
      </c>
      <c r="J203" s="48">
        <v>13</v>
      </c>
      <c r="K203" s="12">
        <v>13</v>
      </c>
    </row>
    <row r="204" spans="1:11" s="1" customFormat="1" ht="15" hidden="1" customHeight="1" outlineLevel="1" x14ac:dyDescent="0.25">
      <c r="A204" s="7">
        <v>111</v>
      </c>
      <c r="B204" s="2" t="s">
        <v>165</v>
      </c>
      <c r="C204" s="33" t="s">
        <v>67</v>
      </c>
      <c r="D204" s="20">
        <v>634001</v>
      </c>
      <c r="E204" s="85">
        <v>0</v>
      </c>
      <c r="F204" s="52">
        <v>0</v>
      </c>
      <c r="G204" s="47">
        <v>0</v>
      </c>
      <c r="H204" s="47">
        <v>0</v>
      </c>
      <c r="I204" s="47">
        <v>0</v>
      </c>
      <c r="J204" s="48">
        <v>0</v>
      </c>
      <c r="K204" s="12">
        <v>0</v>
      </c>
    </row>
    <row r="205" spans="1:11" s="1" customFormat="1" ht="15" hidden="1" customHeight="1" outlineLevel="1" x14ac:dyDescent="0.25">
      <c r="A205" s="7">
        <v>41</v>
      </c>
      <c r="B205" s="2" t="s">
        <v>269</v>
      </c>
      <c r="C205" s="33" t="s">
        <v>67</v>
      </c>
      <c r="D205" s="20">
        <v>633004</v>
      </c>
      <c r="E205" s="85">
        <v>0</v>
      </c>
      <c r="F205" s="52">
        <v>9.58</v>
      </c>
      <c r="G205" s="47">
        <v>0</v>
      </c>
      <c r="H205" s="47">
        <v>0</v>
      </c>
      <c r="I205" s="47">
        <v>0</v>
      </c>
      <c r="J205" s="48">
        <v>0</v>
      </c>
      <c r="K205" s="12">
        <v>0</v>
      </c>
    </row>
    <row r="206" spans="1:11" s="1" customFormat="1" collapsed="1" x14ac:dyDescent="0.25">
      <c r="A206" s="7"/>
      <c r="B206" s="10"/>
      <c r="C206" s="31"/>
      <c r="D206" s="34"/>
      <c r="E206" s="68"/>
      <c r="F206" s="68"/>
      <c r="G206" s="12"/>
      <c r="H206" s="47"/>
      <c r="I206" s="47"/>
      <c r="J206" s="48"/>
      <c r="K206" s="12"/>
    </row>
    <row r="207" spans="1:11" s="1" customFormat="1" ht="15" customHeight="1" x14ac:dyDescent="0.25">
      <c r="A207" s="22"/>
      <c r="B207" s="207" t="s">
        <v>166</v>
      </c>
      <c r="C207" s="218"/>
      <c r="D207" s="208"/>
      <c r="E207" s="66">
        <f t="shared" ref="E207:K207" si="18">SUM(E209,E221,E227)</f>
        <v>13632.82</v>
      </c>
      <c r="F207" s="66">
        <f t="shared" si="18"/>
        <v>18871.849999999999</v>
      </c>
      <c r="G207" s="37">
        <f t="shared" si="18"/>
        <v>19650</v>
      </c>
      <c r="H207" s="43">
        <f t="shared" si="18"/>
        <v>18550</v>
      </c>
      <c r="I207" s="43">
        <f t="shared" si="18"/>
        <v>17350</v>
      </c>
      <c r="J207" s="44">
        <f t="shared" si="18"/>
        <v>17250</v>
      </c>
      <c r="K207" s="37">
        <f t="shared" si="18"/>
        <v>17250</v>
      </c>
    </row>
    <row r="208" spans="1:11" s="1" customFormat="1" x14ac:dyDescent="0.25">
      <c r="A208" s="101"/>
      <c r="B208" s="215" t="s">
        <v>167</v>
      </c>
      <c r="C208" s="216"/>
      <c r="D208" s="217"/>
      <c r="E208" s="103"/>
      <c r="F208" s="103"/>
      <c r="G208" s="104"/>
      <c r="H208" s="105"/>
      <c r="I208" s="105"/>
      <c r="J208" s="102"/>
      <c r="K208" s="104"/>
    </row>
    <row r="209" spans="1:12" s="1" customFormat="1" x14ac:dyDescent="0.25">
      <c r="A209" s="101"/>
      <c r="B209" s="215" t="s">
        <v>136</v>
      </c>
      <c r="C209" s="216"/>
      <c r="D209" s="217"/>
      <c r="E209" s="98">
        <f t="shared" ref="E209:K209" si="19">SUM(E210:E218)</f>
        <v>2032.7800000000002</v>
      </c>
      <c r="F209" s="98">
        <f t="shared" si="19"/>
        <v>2414.1499999999996</v>
      </c>
      <c r="G209" s="99">
        <f t="shared" si="19"/>
        <v>3550</v>
      </c>
      <c r="H209" s="100">
        <f t="shared" si="19"/>
        <v>3050</v>
      </c>
      <c r="I209" s="100">
        <f t="shared" si="19"/>
        <v>3050</v>
      </c>
      <c r="J209" s="97">
        <f t="shared" si="19"/>
        <v>3050</v>
      </c>
      <c r="K209" s="99">
        <f t="shared" si="19"/>
        <v>3050</v>
      </c>
    </row>
    <row r="210" spans="1:12" s="1" customFormat="1" ht="15" hidden="1" customHeight="1" outlineLevel="1" x14ac:dyDescent="0.25">
      <c r="A210" s="7">
        <v>41</v>
      </c>
      <c r="B210" s="20" t="s">
        <v>44</v>
      </c>
      <c r="C210" s="33" t="s">
        <v>45</v>
      </c>
      <c r="D210" s="36">
        <v>632001</v>
      </c>
      <c r="E210" s="64">
        <v>1155.49</v>
      </c>
      <c r="F210" s="13">
        <v>853.24</v>
      </c>
      <c r="G210" s="47">
        <v>1500</v>
      </c>
      <c r="H210" s="120">
        <v>1000</v>
      </c>
      <c r="I210" s="47">
        <v>1000</v>
      </c>
      <c r="J210" s="48">
        <v>1000</v>
      </c>
      <c r="K210" s="12">
        <v>1000</v>
      </c>
    </row>
    <row r="211" spans="1:12" s="1" customFormat="1" ht="15" hidden="1" customHeight="1" outlineLevel="1" x14ac:dyDescent="0.25">
      <c r="A211" s="7">
        <v>132</v>
      </c>
      <c r="B211" s="20" t="s">
        <v>168</v>
      </c>
      <c r="C211" s="33" t="s">
        <v>45</v>
      </c>
      <c r="D211" s="36">
        <v>633004</v>
      </c>
      <c r="E211" s="64">
        <v>0</v>
      </c>
      <c r="F211" s="13">
        <v>0</v>
      </c>
      <c r="G211" s="47">
        <v>0</v>
      </c>
      <c r="H211" s="47">
        <v>0</v>
      </c>
      <c r="I211" s="47">
        <v>0</v>
      </c>
      <c r="J211" s="48">
        <v>0</v>
      </c>
      <c r="K211" s="12">
        <v>0</v>
      </c>
    </row>
    <row r="212" spans="1:12" s="1" customFormat="1" ht="15" hidden="1" customHeight="1" outlineLevel="1" x14ac:dyDescent="0.25">
      <c r="A212" s="7">
        <v>41</v>
      </c>
      <c r="B212" s="20" t="s">
        <v>168</v>
      </c>
      <c r="C212" s="33" t="s">
        <v>45</v>
      </c>
      <c r="D212" s="36">
        <v>633004</v>
      </c>
      <c r="E212" s="64">
        <v>0</v>
      </c>
      <c r="F212" s="13">
        <v>0</v>
      </c>
      <c r="G212" s="47">
        <v>0</v>
      </c>
      <c r="H212" s="47">
        <v>0</v>
      </c>
      <c r="I212" s="47">
        <v>0</v>
      </c>
      <c r="J212" s="48">
        <v>0</v>
      </c>
      <c r="K212" s="12">
        <v>0</v>
      </c>
    </row>
    <row r="213" spans="1:12" s="1" customFormat="1" ht="15" hidden="1" customHeight="1" outlineLevel="1" x14ac:dyDescent="0.25">
      <c r="A213" s="7">
        <v>41</v>
      </c>
      <c r="B213" s="2" t="s">
        <v>304</v>
      </c>
      <c r="C213" s="33" t="s">
        <v>45</v>
      </c>
      <c r="D213" s="20">
        <v>634001</v>
      </c>
      <c r="E213" s="85">
        <v>320.87</v>
      </c>
      <c r="F213" s="52">
        <v>165.77</v>
      </c>
      <c r="G213" s="47">
        <v>1000</v>
      </c>
      <c r="H213" s="47">
        <v>1000</v>
      </c>
      <c r="I213" s="47">
        <v>1000</v>
      </c>
      <c r="J213" s="48">
        <v>1000</v>
      </c>
      <c r="K213" s="12">
        <v>1000</v>
      </c>
    </row>
    <row r="214" spans="1:12" s="1" customFormat="1" ht="15" hidden="1" customHeight="1" outlineLevel="1" x14ac:dyDescent="0.25">
      <c r="A214" s="23">
        <v>41</v>
      </c>
      <c r="B214" s="2" t="s">
        <v>305</v>
      </c>
      <c r="C214" s="33" t="s">
        <v>45</v>
      </c>
      <c r="D214" s="20">
        <v>634002</v>
      </c>
      <c r="E214" s="85">
        <v>556.41999999999996</v>
      </c>
      <c r="F214" s="52">
        <v>37.32</v>
      </c>
      <c r="G214" s="47">
        <v>750</v>
      </c>
      <c r="H214" s="120">
        <v>750</v>
      </c>
      <c r="I214" s="120">
        <v>750</v>
      </c>
      <c r="J214" s="91">
        <v>750</v>
      </c>
      <c r="K214" s="92">
        <v>750</v>
      </c>
    </row>
    <row r="215" spans="1:12" s="1" customFormat="1" ht="15" hidden="1" customHeight="1" outlineLevel="1" x14ac:dyDescent="0.25">
      <c r="A215" s="7">
        <v>41</v>
      </c>
      <c r="B215" s="2" t="s">
        <v>338</v>
      </c>
      <c r="C215" s="33" t="s">
        <v>45</v>
      </c>
      <c r="D215" s="145">
        <v>634002</v>
      </c>
      <c r="E215" s="85">
        <v>0</v>
      </c>
      <c r="F215" s="52">
        <v>0</v>
      </c>
      <c r="G215" s="47">
        <v>300</v>
      </c>
      <c r="H215" s="47">
        <v>300</v>
      </c>
      <c r="I215" s="47">
        <v>300</v>
      </c>
      <c r="J215" s="48">
        <v>300</v>
      </c>
      <c r="K215" s="12">
        <v>300</v>
      </c>
    </row>
    <row r="216" spans="1:12" s="1" customFormat="1" ht="15" hidden="1" customHeight="1" outlineLevel="1" x14ac:dyDescent="0.25">
      <c r="A216" s="7">
        <v>41</v>
      </c>
      <c r="B216" s="2" t="s">
        <v>337</v>
      </c>
      <c r="C216" s="33" t="s">
        <v>45</v>
      </c>
      <c r="D216" s="20">
        <v>634003</v>
      </c>
      <c r="E216" s="85">
        <v>0</v>
      </c>
      <c r="F216" s="52">
        <v>0</v>
      </c>
      <c r="G216" s="120">
        <v>0</v>
      </c>
      <c r="H216" s="120">
        <v>0</v>
      </c>
      <c r="I216" s="120">
        <v>0</v>
      </c>
      <c r="J216" s="48">
        <v>0</v>
      </c>
      <c r="K216" s="12">
        <v>0</v>
      </c>
    </row>
    <row r="217" spans="1:12" s="1" customFormat="1" ht="15" hidden="1" customHeight="1" outlineLevel="1" x14ac:dyDescent="0.25">
      <c r="A217" s="7">
        <v>41</v>
      </c>
      <c r="B217" s="20" t="s">
        <v>340</v>
      </c>
      <c r="C217" s="33" t="s">
        <v>45</v>
      </c>
      <c r="D217" s="36">
        <v>635004</v>
      </c>
      <c r="E217" s="64">
        <v>0</v>
      </c>
      <c r="F217" s="13">
        <v>1357.82</v>
      </c>
      <c r="G217" s="47">
        <v>0</v>
      </c>
      <c r="H217" s="47">
        <v>0</v>
      </c>
      <c r="I217" s="47">
        <v>0</v>
      </c>
      <c r="J217" s="48">
        <v>0</v>
      </c>
      <c r="K217" s="12">
        <v>0</v>
      </c>
    </row>
    <row r="218" spans="1:12" s="1" customFormat="1" ht="15" hidden="1" customHeight="1" outlineLevel="1" x14ac:dyDescent="0.25">
      <c r="A218" s="7">
        <v>41</v>
      </c>
      <c r="B218" s="20" t="s">
        <v>270</v>
      </c>
      <c r="C218" s="33" t="s">
        <v>45</v>
      </c>
      <c r="D218" s="36">
        <v>635006</v>
      </c>
      <c r="E218" s="64">
        <v>0</v>
      </c>
      <c r="F218" s="13">
        <v>0</v>
      </c>
      <c r="G218" s="47">
        <v>0</v>
      </c>
      <c r="H218" s="47">
        <v>0</v>
      </c>
      <c r="I218" s="47">
        <v>0</v>
      </c>
      <c r="J218" s="48">
        <v>0</v>
      </c>
      <c r="K218" s="12">
        <v>0</v>
      </c>
    </row>
    <row r="219" spans="1:12" s="1" customFormat="1" collapsed="1" x14ac:dyDescent="0.25">
      <c r="A219" s="7"/>
      <c r="B219" s="10"/>
      <c r="C219" s="31"/>
      <c r="D219" s="34"/>
      <c r="E219" s="68"/>
      <c r="F219" s="68"/>
      <c r="G219" s="12"/>
      <c r="H219" s="47"/>
      <c r="I219" s="47"/>
      <c r="J219" s="48"/>
      <c r="K219" s="12"/>
    </row>
    <row r="220" spans="1:12" s="1" customFormat="1" x14ac:dyDescent="0.25">
      <c r="A220" s="101"/>
      <c r="B220" s="215" t="s">
        <v>169</v>
      </c>
      <c r="C220" s="216"/>
      <c r="D220" s="217"/>
      <c r="E220" s="103"/>
      <c r="F220" s="103"/>
      <c r="G220" s="104"/>
      <c r="H220" s="105"/>
      <c r="I220" s="105"/>
      <c r="J220" s="102"/>
      <c r="K220" s="104"/>
    </row>
    <row r="221" spans="1:12" s="1" customFormat="1" x14ac:dyDescent="0.25">
      <c r="A221" s="101"/>
      <c r="B221" s="215" t="s">
        <v>136</v>
      </c>
      <c r="C221" s="216"/>
      <c r="D221" s="217"/>
      <c r="E221" s="98">
        <f>SUM(E222:E224)</f>
        <v>9574.9</v>
      </c>
      <c r="F221" s="98">
        <f t="shared" ref="F221:K221" si="20">SUM(F222:F224)</f>
        <v>14851.490000000002</v>
      </c>
      <c r="G221" s="99">
        <f t="shared" si="20"/>
        <v>15200</v>
      </c>
      <c r="H221" s="100">
        <f t="shared" si="20"/>
        <v>14200</v>
      </c>
      <c r="I221" s="100">
        <f t="shared" si="20"/>
        <v>14200</v>
      </c>
      <c r="J221" s="97">
        <f t="shared" si="20"/>
        <v>14200</v>
      </c>
      <c r="K221" s="99">
        <f t="shared" si="20"/>
        <v>14200</v>
      </c>
    </row>
    <row r="222" spans="1:12" s="1" customFormat="1" ht="15" hidden="1" customHeight="1" outlineLevel="1" x14ac:dyDescent="0.25">
      <c r="A222" s="7">
        <v>41</v>
      </c>
      <c r="B222" s="20" t="s">
        <v>44</v>
      </c>
      <c r="C222" s="33" t="s">
        <v>48</v>
      </c>
      <c r="D222" s="36">
        <v>632001</v>
      </c>
      <c r="E222" s="64">
        <v>9328.32</v>
      </c>
      <c r="F222" s="13">
        <v>6661.97</v>
      </c>
      <c r="G222" s="47">
        <v>8000</v>
      </c>
      <c r="H222" s="51">
        <v>7000</v>
      </c>
      <c r="I222" s="47">
        <v>7000</v>
      </c>
      <c r="J222" s="48">
        <v>7000</v>
      </c>
      <c r="K222" s="12">
        <v>7000</v>
      </c>
    </row>
    <row r="223" spans="1:12" s="1" customFormat="1" ht="15" hidden="1" customHeight="1" outlineLevel="1" x14ac:dyDescent="0.25">
      <c r="A223" s="7">
        <v>41</v>
      </c>
      <c r="B223" s="20" t="s">
        <v>170</v>
      </c>
      <c r="C223" s="33" t="s">
        <v>48</v>
      </c>
      <c r="D223" s="36">
        <v>635004</v>
      </c>
      <c r="E223" s="64">
        <v>246.58</v>
      </c>
      <c r="F223" s="13">
        <v>8189.52</v>
      </c>
      <c r="G223" s="47">
        <v>7200</v>
      </c>
      <c r="H223" s="51">
        <v>7200</v>
      </c>
      <c r="I223" s="47">
        <v>7200</v>
      </c>
      <c r="J223" s="48">
        <v>7200</v>
      </c>
      <c r="K223" s="12">
        <v>7200</v>
      </c>
      <c r="L223" s="147"/>
    </row>
    <row r="224" spans="1:12" s="1" customFormat="1" ht="15" hidden="1" customHeight="1" outlineLevel="1" x14ac:dyDescent="0.25">
      <c r="A224" s="7">
        <v>41</v>
      </c>
      <c r="B224" s="20" t="s">
        <v>221</v>
      </c>
      <c r="C224" s="33" t="s">
        <v>48</v>
      </c>
      <c r="D224" s="36">
        <v>637004</v>
      </c>
      <c r="E224" s="64">
        <v>0</v>
      </c>
      <c r="F224" s="13">
        <v>0</v>
      </c>
      <c r="G224" s="47">
        <v>0</v>
      </c>
      <c r="H224" s="141">
        <v>0</v>
      </c>
      <c r="I224" s="120">
        <v>0</v>
      </c>
      <c r="J224" s="91">
        <v>0</v>
      </c>
      <c r="K224" s="92">
        <v>0</v>
      </c>
    </row>
    <row r="225" spans="1:11" s="1" customFormat="1" collapsed="1" x14ac:dyDescent="0.25">
      <c r="A225" s="7"/>
      <c r="B225" s="10"/>
      <c r="C225" s="31"/>
      <c r="D225" s="34"/>
      <c r="E225" s="68"/>
      <c r="F225" s="68"/>
      <c r="G225" s="12"/>
      <c r="H225" s="47"/>
      <c r="I225" s="47"/>
      <c r="J225" s="48"/>
      <c r="K225" s="12"/>
    </row>
    <row r="226" spans="1:11" s="1" customFormat="1" x14ac:dyDescent="0.25">
      <c r="A226" s="101"/>
      <c r="B226" s="215" t="s">
        <v>171</v>
      </c>
      <c r="C226" s="216"/>
      <c r="D226" s="217"/>
      <c r="E226" s="103"/>
      <c r="F226" s="103"/>
      <c r="G226" s="104"/>
      <c r="H226" s="105"/>
      <c r="I226" s="105"/>
      <c r="J226" s="102"/>
      <c r="K226" s="104"/>
    </row>
    <row r="227" spans="1:11" s="1" customFormat="1" x14ac:dyDescent="0.25">
      <c r="A227" s="101"/>
      <c r="B227" s="215" t="s">
        <v>136</v>
      </c>
      <c r="C227" s="216"/>
      <c r="D227" s="217"/>
      <c r="E227" s="98">
        <f t="shared" ref="E227:K227" si="21">SUM(E228:E231)</f>
        <v>2025.14</v>
      </c>
      <c r="F227" s="98">
        <f t="shared" si="21"/>
        <v>1606.21</v>
      </c>
      <c r="G227" s="99">
        <f t="shared" si="21"/>
        <v>900</v>
      </c>
      <c r="H227" s="100">
        <f t="shared" si="21"/>
        <v>1300</v>
      </c>
      <c r="I227" s="100">
        <f t="shared" si="21"/>
        <v>100</v>
      </c>
      <c r="J227" s="97">
        <f t="shared" si="21"/>
        <v>0</v>
      </c>
      <c r="K227" s="99">
        <f t="shared" si="21"/>
        <v>0</v>
      </c>
    </row>
    <row r="228" spans="1:11" s="1" customFormat="1" ht="15" hidden="1" customHeight="1" outlineLevel="1" x14ac:dyDescent="0.25">
      <c r="A228" s="7">
        <v>41</v>
      </c>
      <c r="B228" s="10" t="s">
        <v>223</v>
      </c>
      <c r="C228" s="31" t="s">
        <v>66</v>
      </c>
      <c r="D228" s="34">
        <v>637004</v>
      </c>
      <c r="E228" s="68">
        <v>1103.3</v>
      </c>
      <c r="F228" s="25">
        <v>572.98</v>
      </c>
      <c r="G228" s="47">
        <v>0</v>
      </c>
      <c r="H228" s="120">
        <v>0</v>
      </c>
      <c r="I228" s="120">
        <v>0</v>
      </c>
      <c r="J228" s="91">
        <v>0</v>
      </c>
      <c r="K228" s="92">
        <v>0</v>
      </c>
    </row>
    <row r="229" spans="1:11" s="1" customFormat="1" ht="15" hidden="1" customHeight="1" outlineLevel="1" x14ac:dyDescent="0.25">
      <c r="A229" s="7">
        <v>41</v>
      </c>
      <c r="B229" s="10" t="s">
        <v>289</v>
      </c>
      <c r="C229" s="31" t="s">
        <v>66</v>
      </c>
      <c r="D229" s="34">
        <v>637005</v>
      </c>
      <c r="E229" s="68">
        <v>239.12</v>
      </c>
      <c r="F229" s="12">
        <v>0</v>
      </c>
      <c r="G229" s="47">
        <v>0</v>
      </c>
      <c r="H229" s="120">
        <v>0</v>
      </c>
      <c r="I229" s="120">
        <v>0</v>
      </c>
      <c r="J229" s="91">
        <v>0</v>
      </c>
      <c r="K229" s="92">
        <v>0</v>
      </c>
    </row>
    <row r="230" spans="1:11" s="1" customFormat="1" ht="15" hidden="1" customHeight="1" outlineLevel="1" x14ac:dyDescent="0.25">
      <c r="A230" s="7">
        <v>41</v>
      </c>
      <c r="B230" s="10" t="s">
        <v>261</v>
      </c>
      <c r="C230" s="31" t="s">
        <v>66</v>
      </c>
      <c r="D230" s="34">
        <v>637004</v>
      </c>
      <c r="E230" s="68">
        <v>0</v>
      </c>
      <c r="F230" s="12">
        <v>0</v>
      </c>
      <c r="G230" s="47"/>
      <c r="H230" s="120"/>
      <c r="I230" s="152"/>
      <c r="J230" s="153"/>
      <c r="K230" s="154"/>
    </row>
    <row r="231" spans="1:11" s="1" customFormat="1" ht="15" hidden="1" customHeight="1" outlineLevel="1" x14ac:dyDescent="0.25">
      <c r="A231" s="7">
        <v>41</v>
      </c>
      <c r="B231" s="10" t="s">
        <v>306</v>
      </c>
      <c r="C231" s="31" t="s">
        <v>312</v>
      </c>
      <c r="D231" s="34">
        <v>632001</v>
      </c>
      <c r="E231" s="68">
        <v>682.72</v>
      </c>
      <c r="F231" s="12">
        <v>1033.23</v>
      </c>
      <c r="G231" s="47">
        <v>900</v>
      </c>
      <c r="H231" s="120">
        <v>1300</v>
      </c>
      <c r="I231" s="120">
        <v>100</v>
      </c>
      <c r="J231" s="91">
        <v>0</v>
      </c>
      <c r="K231" s="92">
        <v>0</v>
      </c>
    </row>
    <row r="232" spans="1:11" s="1" customFormat="1" collapsed="1" x14ac:dyDescent="0.25">
      <c r="A232" s="7"/>
      <c r="B232" s="10"/>
      <c r="C232" s="31"/>
      <c r="D232" s="34"/>
      <c r="E232" s="68"/>
      <c r="F232" s="68"/>
      <c r="G232" s="12"/>
      <c r="H232" s="47"/>
      <c r="I232" s="47"/>
      <c r="J232" s="48"/>
      <c r="K232" s="12"/>
    </row>
    <row r="233" spans="1:11" s="1" customFormat="1" ht="15" customHeight="1" x14ac:dyDescent="0.25">
      <c r="A233" s="22"/>
      <c r="B233" s="207" t="s">
        <v>172</v>
      </c>
      <c r="C233" s="218"/>
      <c r="D233" s="208"/>
      <c r="E233" s="66">
        <f t="shared" ref="E233:K233" si="22">SUM(E235,E243,E247,E253,E264,E271)</f>
        <v>11178.55</v>
      </c>
      <c r="F233" s="66">
        <f t="shared" si="22"/>
        <v>14977.220000000001</v>
      </c>
      <c r="G233" s="37">
        <f t="shared" si="22"/>
        <v>13486</v>
      </c>
      <c r="H233" s="43">
        <f t="shared" si="22"/>
        <v>16726</v>
      </c>
      <c r="I233" s="43">
        <f t="shared" si="22"/>
        <v>13656</v>
      </c>
      <c r="J233" s="44">
        <f t="shared" si="22"/>
        <v>8756</v>
      </c>
      <c r="K233" s="37">
        <f t="shared" si="22"/>
        <v>8756</v>
      </c>
    </row>
    <row r="234" spans="1:11" s="1" customFormat="1" x14ac:dyDescent="0.25">
      <c r="A234" s="101"/>
      <c r="B234" s="215" t="s">
        <v>173</v>
      </c>
      <c r="C234" s="216"/>
      <c r="D234" s="217"/>
      <c r="E234" s="103"/>
      <c r="F234" s="103"/>
      <c r="G234" s="104"/>
      <c r="H234" s="105"/>
      <c r="I234" s="105"/>
      <c r="J234" s="102"/>
      <c r="K234" s="104"/>
    </row>
    <row r="235" spans="1:11" s="1" customFormat="1" x14ac:dyDescent="0.25">
      <c r="A235" s="101"/>
      <c r="B235" s="215" t="s">
        <v>136</v>
      </c>
      <c r="C235" s="216"/>
      <c r="D235" s="217"/>
      <c r="E235" s="98">
        <f t="shared" ref="E235:K235" si="23">SUM(E236:E240)</f>
        <v>2176.08</v>
      </c>
      <c r="F235" s="98">
        <f t="shared" si="23"/>
        <v>2571.4</v>
      </c>
      <c r="G235" s="99">
        <f t="shared" si="23"/>
        <v>2200</v>
      </c>
      <c r="H235" s="100">
        <f t="shared" si="23"/>
        <v>4330</v>
      </c>
      <c r="I235" s="100">
        <f t="shared" si="23"/>
        <v>4280</v>
      </c>
      <c r="J235" s="97">
        <f t="shared" si="23"/>
        <v>4280</v>
      </c>
      <c r="K235" s="99">
        <f t="shared" si="23"/>
        <v>4280</v>
      </c>
    </row>
    <row r="236" spans="1:11" s="1" customFormat="1" ht="15" hidden="1" customHeight="1" outlineLevel="1" x14ac:dyDescent="0.25">
      <c r="A236" s="7">
        <v>41</v>
      </c>
      <c r="B236" s="20" t="s">
        <v>271</v>
      </c>
      <c r="C236" s="32" t="s">
        <v>61</v>
      </c>
      <c r="D236" s="36">
        <v>621</v>
      </c>
      <c r="E236" s="68">
        <v>0</v>
      </c>
      <c r="F236" s="25">
        <v>0</v>
      </c>
      <c r="G236" s="47">
        <v>0</v>
      </c>
      <c r="H236" s="120">
        <v>0</v>
      </c>
      <c r="I236" s="47">
        <v>0</v>
      </c>
      <c r="J236" s="48">
        <v>0</v>
      </c>
      <c r="K236" s="12">
        <v>0</v>
      </c>
    </row>
    <row r="237" spans="1:11" s="1" customFormat="1" ht="15" hidden="1" customHeight="1" outlineLevel="1" x14ac:dyDescent="0.25">
      <c r="A237" s="7">
        <v>41</v>
      </c>
      <c r="B237" s="2" t="s">
        <v>333</v>
      </c>
      <c r="C237" s="33" t="s">
        <v>61</v>
      </c>
      <c r="D237" s="20">
        <v>632001</v>
      </c>
      <c r="E237" s="85">
        <v>476.08</v>
      </c>
      <c r="F237" s="52">
        <v>574.45000000000005</v>
      </c>
      <c r="G237" s="47">
        <v>500</v>
      </c>
      <c r="H237" s="141">
        <v>1500</v>
      </c>
      <c r="I237" s="47">
        <v>1500</v>
      </c>
      <c r="J237" s="48">
        <v>1500</v>
      </c>
      <c r="K237" s="12">
        <v>1500</v>
      </c>
    </row>
    <row r="238" spans="1:11" s="1" customFormat="1" ht="15" hidden="1" customHeight="1" outlineLevel="1" x14ac:dyDescent="0.25">
      <c r="A238" s="7">
        <v>41</v>
      </c>
      <c r="B238" s="76" t="s">
        <v>394</v>
      </c>
      <c r="C238" s="77" t="s">
        <v>61</v>
      </c>
      <c r="D238" s="17">
        <v>633016</v>
      </c>
      <c r="E238" s="86"/>
      <c r="F238" s="81">
        <v>64.97</v>
      </c>
      <c r="G238" s="47">
        <v>500</v>
      </c>
      <c r="H238" s="140">
        <v>500</v>
      </c>
      <c r="I238" s="47">
        <v>500</v>
      </c>
      <c r="J238" s="48">
        <v>500</v>
      </c>
      <c r="K238" s="12">
        <v>500</v>
      </c>
    </row>
    <row r="239" spans="1:11" s="1" customFormat="1" ht="15" hidden="1" customHeight="1" outlineLevel="1" x14ac:dyDescent="0.25">
      <c r="A239" s="7">
        <v>41</v>
      </c>
      <c r="B239" s="76" t="s">
        <v>374</v>
      </c>
      <c r="C239" s="77" t="s">
        <v>61</v>
      </c>
      <c r="D239" s="17">
        <v>634001</v>
      </c>
      <c r="E239" s="86"/>
      <c r="F239" s="81">
        <v>209.98</v>
      </c>
      <c r="G239" s="47">
        <v>500</v>
      </c>
      <c r="H239" s="140">
        <v>580</v>
      </c>
      <c r="I239" s="47">
        <v>580</v>
      </c>
      <c r="J239" s="48">
        <v>580</v>
      </c>
      <c r="K239" s="12">
        <v>580</v>
      </c>
    </row>
    <row r="240" spans="1:11" s="1" customFormat="1" ht="15" hidden="1" customHeight="1" outlineLevel="1" x14ac:dyDescent="0.25">
      <c r="A240" s="7">
        <v>41</v>
      </c>
      <c r="B240" s="10" t="s">
        <v>395</v>
      </c>
      <c r="C240" s="31" t="s">
        <v>61</v>
      </c>
      <c r="D240" s="157">
        <v>642001</v>
      </c>
      <c r="E240" s="68">
        <v>1700</v>
      </c>
      <c r="F240" s="12">
        <v>1722</v>
      </c>
      <c r="G240" s="47">
        <v>700</v>
      </c>
      <c r="H240" s="120">
        <v>1750</v>
      </c>
      <c r="I240" s="120">
        <v>1700</v>
      </c>
      <c r="J240" s="91">
        <v>1700</v>
      </c>
      <c r="K240" s="92">
        <v>1700</v>
      </c>
    </row>
    <row r="241" spans="1:11" s="1" customFormat="1" collapsed="1" x14ac:dyDescent="0.25">
      <c r="A241" s="7"/>
      <c r="B241" s="10"/>
      <c r="C241" s="31"/>
      <c r="D241" s="34"/>
      <c r="E241" s="68"/>
      <c r="F241" s="68"/>
      <c r="G241" s="12"/>
      <c r="H241" s="47"/>
      <c r="I241" s="47"/>
      <c r="J241" s="48"/>
      <c r="K241" s="12"/>
    </row>
    <row r="242" spans="1:11" s="1" customFormat="1" x14ac:dyDescent="0.25">
      <c r="A242" s="101"/>
      <c r="B242" s="215" t="s">
        <v>174</v>
      </c>
      <c r="C242" s="216"/>
      <c r="D242" s="217"/>
      <c r="E242" s="103"/>
      <c r="F242" s="103"/>
      <c r="G242" s="104"/>
      <c r="H242" s="105"/>
      <c r="I242" s="105"/>
      <c r="J242" s="102"/>
      <c r="K242" s="104"/>
    </row>
    <row r="243" spans="1:11" s="1" customFormat="1" x14ac:dyDescent="0.25">
      <c r="A243" s="101"/>
      <c r="B243" s="215" t="s">
        <v>136</v>
      </c>
      <c r="C243" s="216"/>
      <c r="D243" s="217"/>
      <c r="E243" s="98">
        <f t="shared" ref="E243:K243" si="24">SUM(E244:E244)</f>
        <v>0</v>
      </c>
      <c r="F243" s="98">
        <f t="shared" si="24"/>
        <v>0</v>
      </c>
      <c r="G243" s="99">
        <f t="shared" si="24"/>
        <v>0</v>
      </c>
      <c r="H243" s="100">
        <f t="shared" si="24"/>
        <v>0</v>
      </c>
      <c r="I243" s="100">
        <f t="shared" si="24"/>
        <v>0</v>
      </c>
      <c r="J243" s="97">
        <f t="shared" si="24"/>
        <v>0</v>
      </c>
      <c r="K243" s="99">
        <f t="shared" si="24"/>
        <v>0</v>
      </c>
    </row>
    <row r="244" spans="1:11" s="1" customFormat="1" ht="15" hidden="1" customHeight="1" outlineLevel="1" x14ac:dyDescent="0.25">
      <c r="A244" s="7">
        <v>41</v>
      </c>
      <c r="B244" s="2" t="s">
        <v>175</v>
      </c>
      <c r="C244" s="33" t="s">
        <v>64</v>
      </c>
      <c r="D244" s="20">
        <v>625002</v>
      </c>
      <c r="E244" s="85">
        <v>0</v>
      </c>
      <c r="F244" s="85"/>
      <c r="G244" s="3"/>
      <c r="H244" s="47"/>
      <c r="I244" s="47"/>
      <c r="J244" s="48"/>
      <c r="K244" s="12"/>
    </row>
    <row r="245" spans="1:11" s="1" customFormat="1" collapsed="1" x14ac:dyDescent="0.25">
      <c r="A245" s="7"/>
      <c r="B245" s="76"/>
      <c r="C245" s="77"/>
      <c r="D245" s="17"/>
      <c r="E245" s="86"/>
      <c r="F245" s="86"/>
      <c r="G245" s="79"/>
      <c r="H245" s="47"/>
      <c r="I245" s="47"/>
      <c r="J245" s="48"/>
      <c r="K245" s="12"/>
    </row>
    <row r="246" spans="1:11" s="1" customFormat="1" x14ac:dyDescent="0.25">
      <c r="A246" s="101"/>
      <c r="B246" s="215" t="s">
        <v>177</v>
      </c>
      <c r="C246" s="216"/>
      <c r="D246" s="217"/>
      <c r="E246" s="103"/>
      <c r="F246" s="103"/>
      <c r="G246" s="104"/>
      <c r="H246" s="105"/>
      <c r="I246" s="105"/>
      <c r="J246" s="102"/>
      <c r="K246" s="104"/>
    </row>
    <row r="247" spans="1:11" s="1" customFormat="1" x14ac:dyDescent="0.25">
      <c r="A247" s="133"/>
      <c r="B247" s="215" t="s">
        <v>136</v>
      </c>
      <c r="C247" s="216"/>
      <c r="D247" s="217"/>
      <c r="E247" s="135">
        <f t="shared" ref="E247:K247" si="25">SUM(E248:E250)</f>
        <v>0</v>
      </c>
      <c r="F247" s="135">
        <f t="shared" si="25"/>
        <v>0</v>
      </c>
      <c r="G247" s="123">
        <f t="shared" si="25"/>
        <v>0</v>
      </c>
      <c r="H247" s="136">
        <f t="shared" si="25"/>
        <v>0</v>
      </c>
      <c r="I247" s="136">
        <f t="shared" si="25"/>
        <v>0</v>
      </c>
      <c r="J247" s="134">
        <f t="shared" si="25"/>
        <v>0</v>
      </c>
      <c r="K247" s="123">
        <f t="shared" si="25"/>
        <v>0</v>
      </c>
    </row>
    <row r="248" spans="1:11" s="1" customFormat="1" ht="15" hidden="1" customHeight="1" outlineLevel="1" x14ac:dyDescent="0.25">
      <c r="A248" s="7">
        <v>41</v>
      </c>
      <c r="B248" s="2" t="s">
        <v>62</v>
      </c>
      <c r="C248" s="33" t="s">
        <v>36</v>
      </c>
      <c r="D248" s="20">
        <v>633006</v>
      </c>
      <c r="E248" s="85">
        <v>0</v>
      </c>
      <c r="F248" s="85"/>
      <c r="G248" s="3"/>
      <c r="H248" s="53"/>
      <c r="I248" s="47"/>
      <c r="J248" s="48"/>
      <c r="K248" s="12"/>
    </row>
    <row r="249" spans="1:11" s="1" customFormat="1" ht="15" hidden="1" customHeight="1" outlineLevel="1" x14ac:dyDescent="0.25">
      <c r="A249" s="7">
        <v>41</v>
      </c>
      <c r="B249" s="2" t="s">
        <v>63</v>
      </c>
      <c r="C249" s="33" t="s">
        <v>36</v>
      </c>
      <c r="D249" s="20">
        <v>637002</v>
      </c>
      <c r="E249" s="85">
        <v>0</v>
      </c>
      <c r="F249" s="85"/>
      <c r="G249" s="3"/>
      <c r="H249" s="53"/>
      <c r="I249" s="47"/>
      <c r="J249" s="48"/>
      <c r="K249" s="12"/>
    </row>
    <row r="250" spans="1:11" s="1" customFormat="1" ht="15" hidden="1" customHeight="1" outlineLevel="1" x14ac:dyDescent="0.25">
      <c r="A250" s="7">
        <v>41</v>
      </c>
      <c r="B250" s="2" t="s">
        <v>307</v>
      </c>
      <c r="C250" s="33" t="s">
        <v>36</v>
      </c>
      <c r="D250" s="20">
        <v>642006</v>
      </c>
      <c r="E250" s="85">
        <v>0</v>
      </c>
      <c r="F250" s="85"/>
      <c r="G250" s="3"/>
      <c r="H250" s="53"/>
      <c r="I250" s="47"/>
      <c r="J250" s="48"/>
      <c r="K250" s="12"/>
    </row>
    <row r="251" spans="1:11" s="1" customFormat="1" collapsed="1" x14ac:dyDescent="0.25">
      <c r="A251" s="7"/>
      <c r="B251" s="10"/>
      <c r="C251" s="77"/>
      <c r="D251" s="34"/>
      <c r="E251" s="68"/>
      <c r="F251" s="68"/>
      <c r="G251" s="12"/>
      <c r="H251" s="47"/>
      <c r="I251" s="47"/>
      <c r="J251" s="48"/>
      <c r="K251" s="12"/>
    </row>
    <row r="252" spans="1:11" s="1" customFormat="1" x14ac:dyDescent="0.25">
      <c r="A252" s="121"/>
      <c r="B252" s="219" t="s">
        <v>229</v>
      </c>
      <c r="C252" s="219"/>
      <c r="D252" s="219"/>
      <c r="E252" s="122"/>
      <c r="F252" s="122"/>
      <c r="G252" s="122"/>
      <c r="H252" s="122"/>
      <c r="I252" s="122"/>
      <c r="J252" s="122"/>
      <c r="K252" s="122"/>
    </row>
    <row r="253" spans="1:11" s="1" customFormat="1" x14ac:dyDescent="0.25">
      <c r="A253" s="121"/>
      <c r="B253" s="219" t="s">
        <v>136</v>
      </c>
      <c r="C253" s="219"/>
      <c r="D253" s="219"/>
      <c r="E253" s="123">
        <f t="shared" ref="E253:K253" si="26">SUM(E254:E261)</f>
        <v>5161.5</v>
      </c>
      <c r="F253" s="123">
        <f t="shared" si="26"/>
        <v>7632.79</v>
      </c>
      <c r="G253" s="123">
        <f t="shared" si="26"/>
        <v>2860</v>
      </c>
      <c r="H253" s="123">
        <f t="shared" si="26"/>
        <v>2860</v>
      </c>
      <c r="I253" s="123">
        <f t="shared" si="26"/>
        <v>2960</v>
      </c>
      <c r="J253" s="123">
        <f t="shared" si="26"/>
        <v>2960</v>
      </c>
      <c r="K253" s="123">
        <f t="shared" si="26"/>
        <v>2960</v>
      </c>
    </row>
    <row r="254" spans="1:11" s="1" customFormat="1" ht="15" hidden="1" customHeight="1" outlineLevel="1" x14ac:dyDescent="0.25">
      <c r="A254" s="7">
        <v>41</v>
      </c>
      <c r="B254" s="2" t="s">
        <v>62</v>
      </c>
      <c r="C254" s="33" t="s">
        <v>230</v>
      </c>
      <c r="D254" s="20">
        <v>633006</v>
      </c>
      <c r="E254" s="68">
        <v>563.01</v>
      </c>
      <c r="F254" s="12">
        <v>302.58</v>
      </c>
      <c r="G254" s="47">
        <v>160</v>
      </c>
      <c r="H254" s="47">
        <v>160</v>
      </c>
      <c r="I254" s="47">
        <v>160</v>
      </c>
      <c r="J254" s="48">
        <v>160</v>
      </c>
      <c r="K254" s="12">
        <v>160</v>
      </c>
    </row>
    <row r="255" spans="1:11" s="1" customFormat="1" ht="15" hidden="1" customHeight="1" outlineLevel="1" x14ac:dyDescent="0.25">
      <c r="A255" s="7">
        <v>41</v>
      </c>
      <c r="B255" s="2" t="s">
        <v>375</v>
      </c>
      <c r="C255" s="33" t="s">
        <v>230</v>
      </c>
      <c r="D255" s="20">
        <v>633006</v>
      </c>
      <c r="E255" s="68">
        <v>0</v>
      </c>
      <c r="F255" s="12">
        <v>0</v>
      </c>
      <c r="G255" s="47">
        <v>0</v>
      </c>
      <c r="H255" s="47">
        <v>0</v>
      </c>
      <c r="I255" s="47">
        <v>0</v>
      </c>
      <c r="J255" s="48">
        <v>0</v>
      </c>
      <c r="K255" s="12">
        <v>0</v>
      </c>
    </row>
    <row r="256" spans="1:11" s="1" customFormat="1" ht="15" hidden="1" customHeight="1" outlineLevel="1" x14ac:dyDescent="0.25">
      <c r="A256" s="7">
        <v>41</v>
      </c>
      <c r="B256" s="2" t="s">
        <v>263</v>
      </c>
      <c r="C256" s="33" t="s">
        <v>230</v>
      </c>
      <c r="D256" s="20">
        <v>633009</v>
      </c>
      <c r="E256" s="68">
        <v>67</v>
      </c>
      <c r="F256" s="12">
        <v>0</v>
      </c>
      <c r="G256" s="47">
        <v>150</v>
      </c>
      <c r="H256" s="47">
        <v>150</v>
      </c>
      <c r="I256" s="47">
        <v>200</v>
      </c>
      <c r="J256" s="48">
        <v>200</v>
      </c>
      <c r="K256" s="12">
        <v>200</v>
      </c>
    </row>
    <row r="257" spans="1:11" s="1" customFormat="1" ht="15" hidden="1" customHeight="1" outlineLevel="1" x14ac:dyDescent="0.25">
      <c r="A257" s="7">
        <v>41</v>
      </c>
      <c r="B257" s="2" t="s">
        <v>282</v>
      </c>
      <c r="C257" s="33" t="s">
        <v>230</v>
      </c>
      <c r="D257" s="20">
        <v>633009</v>
      </c>
      <c r="E257" s="68">
        <v>0</v>
      </c>
      <c r="F257" s="12">
        <v>0</v>
      </c>
      <c r="G257" s="47">
        <v>0</v>
      </c>
      <c r="H257" s="47">
        <v>0</v>
      </c>
      <c r="I257" s="47">
        <v>0</v>
      </c>
      <c r="J257" s="48">
        <v>0</v>
      </c>
      <c r="K257" s="12">
        <v>0</v>
      </c>
    </row>
    <row r="258" spans="1:11" s="1" customFormat="1" ht="15" hidden="1" customHeight="1" outlineLevel="1" x14ac:dyDescent="0.25">
      <c r="A258" s="7">
        <v>41</v>
      </c>
      <c r="B258" s="2" t="s">
        <v>334</v>
      </c>
      <c r="C258" s="33" t="s">
        <v>230</v>
      </c>
      <c r="D258" s="20">
        <v>637002</v>
      </c>
      <c r="E258" s="68">
        <v>1275.1500000000001</v>
      </c>
      <c r="F258" s="12">
        <v>3549.2</v>
      </c>
      <c r="G258" s="47">
        <v>2000</v>
      </c>
      <c r="H258" s="47">
        <v>2000</v>
      </c>
      <c r="I258" s="47">
        <v>2000</v>
      </c>
      <c r="J258" s="48">
        <v>2000</v>
      </c>
      <c r="K258" s="12">
        <v>2000</v>
      </c>
    </row>
    <row r="259" spans="1:11" s="1" customFormat="1" ht="15" hidden="1" customHeight="1" outlineLevel="1" x14ac:dyDescent="0.25">
      <c r="A259" s="7">
        <v>41</v>
      </c>
      <c r="B259" s="2" t="s">
        <v>176</v>
      </c>
      <c r="C259" s="33" t="s">
        <v>230</v>
      </c>
      <c r="D259" s="20">
        <v>637027</v>
      </c>
      <c r="E259" s="68">
        <v>0</v>
      </c>
      <c r="F259" s="12">
        <v>480</v>
      </c>
      <c r="G259" s="47">
        <v>550</v>
      </c>
      <c r="H259" s="47">
        <v>550</v>
      </c>
      <c r="I259" s="47">
        <v>600</v>
      </c>
      <c r="J259" s="48">
        <v>600</v>
      </c>
      <c r="K259" s="12">
        <v>600</v>
      </c>
    </row>
    <row r="260" spans="1:11" s="1" customFormat="1" ht="15" hidden="1" customHeight="1" outlineLevel="1" x14ac:dyDescent="0.25">
      <c r="A260" s="7">
        <v>41</v>
      </c>
      <c r="B260" s="10" t="s">
        <v>342</v>
      </c>
      <c r="C260" s="33" t="s">
        <v>230</v>
      </c>
      <c r="D260" s="34">
        <v>642002</v>
      </c>
      <c r="E260" s="68">
        <v>452.36</v>
      </c>
      <c r="F260" s="12">
        <v>498.06</v>
      </c>
      <c r="G260" s="120">
        <v>0</v>
      </c>
      <c r="H260" s="120">
        <v>0</v>
      </c>
      <c r="I260" s="120">
        <v>0</v>
      </c>
      <c r="J260" s="91">
        <v>0</v>
      </c>
      <c r="K260" s="92">
        <v>0</v>
      </c>
    </row>
    <row r="261" spans="1:11" s="1" customFormat="1" ht="15" hidden="1" customHeight="1" outlineLevel="1" x14ac:dyDescent="0.25">
      <c r="A261" s="7">
        <v>41</v>
      </c>
      <c r="B261" s="10" t="s">
        <v>343</v>
      </c>
      <c r="C261" s="33" t="s">
        <v>230</v>
      </c>
      <c r="D261" s="34">
        <v>642006</v>
      </c>
      <c r="E261" s="68">
        <v>2803.98</v>
      </c>
      <c r="F261" s="12">
        <v>2802.95</v>
      </c>
      <c r="G261" s="120">
        <v>0</v>
      </c>
      <c r="H261" s="120">
        <v>0</v>
      </c>
      <c r="I261" s="120">
        <v>0</v>
      </c>
      <c r="J261" s="91">
        <v>0</v>
      </c>
      <c r="K261" s="92">
        <v>0</v>
      </c>
    </row>
    <row r="262" spans="1:11" s="1" customFormat="1" collapsed="1" x14ac:dyDescent="0.25">
      <c r="A262" s="7"/>
      <c r="B262" s="10"/>
      <c r="C262" s="77"/>
      <c r="D262" s="113"/>
      <c r="E262" s="68"/>
      <c r="F262" s="68"/>
      <c r="G262" s="12"/>
      <c r="H262" s="47"/>
      <c r="I262" s="47"/>
      <c r="J262" s="48"/>
      <c r="K262" s="12"/>
    </row>
    <row r="263" spans="1:11" s="1" customFormat="1" x14ac:dyDescent="0.25">
      <c r="A263" s="101"/>
      <c r="B263" s="215" t="s">
        <v>178</v>
      </c>
      <c r="C263" s="216"/>
      <c r="D263" s="217"/>
      <c r="E263" s="103"/>
      <c r="F263" s="103"/>
      <c r="G263" s="104"/>
      <c r="H263" s="105"/>
      <c r="I263" s="105"/>
      <c r="J263" s="102"/>
      <c r="K263" s="104"/>
    </row>
    <row r="264" spans="1:11" s="1" customFormat="1" x14ac:dyDescent="0.25">
      <c r="A264" s="101"/>
      <c r="B264" s="215" t="s">
        <v>136</v>
      </c>
      <c r="C264" s="216"/>
      <c r="D264" s="217"/>
      <c r="E264" s="98">
        <f t="shared" ref="E264:K264" si="27">SUM(E265:E268)</f>
        <v>331.86999999999995</v>
      </c>
      <c r="F264" s="98">
        <f t="shared" si="27"/>
        <v>238.9</v>
      </c>
      <c r="G264" s="99">
        <f t="shared" si="27"/>
        <v>5126</v>
      </c>
      <c r="H264" s="100">
        <f t="shared" si="27"/>
        <v>2116</v>
      </c>
      <c r="I264" s="100">
        <f t="shared" si="27"/>
        <v>3116</v>
      </c>
      <c r="J264" s="97">
        <f t="shared" si="27"/>
        <v>216</v>
      </c>
      <c r="K264" s="99">
        <f t="shared" si="27"/>
        <v>216</v>
      </c>
    </row>
    <row r="265" spans="1:11" s="1" customFormat="1" ht="15" hidden="1" customHeight="1" outlineLevel="1" x14ac:dyDescent="0.25">
      <c r="A265" s="7">
        <v>41</v>
      </c>
      <c r="B265" s="10" t="s">
        <v>40</v>
      </c>
      <c r="C265" s="31" t="s">
        <v>39</v>
      </c>
      <c r="D265" s="34">
        <v>635006</v>
      </c>
      <c r="E265" s="68">
        <v>217.2</v>
      </c>
      <c r="F265" s="25">
        <v>180</v>
      </c>
      <c r="G265" s="47">
        <v>5000</v>
      </c>
      <c r="H265" s="47">
        <v>2000</v>
      </c>
      <c r="I265" s="47">
        <v>3000</v>
      </c>
      <c r="J265" s="48">
        <v>100</v>
      </c>
      <c r="K265" s="12">
        <v>100</v>
      </c>
    </row>
    <row r="266" spans="1:11" s="1" customFormat="1" ht="15" hidden="1" customHeight="1" outlineLevel="1" x14ac:dyDescent="0.25">
      <c r="A266" s="7">
        <v>41</v>
      </c>
      <c r="B266" s="10" t="s">
        <v>38</v>
      </c>
      <c r="C266" s="31" t="s">
        <v>39</v>
      </c>
      <c r="D266" s="34">
        <v>637003</v>
      </c>
      <c r="E266" s="68">
        <v>0</v>
      </c>
      <c r="F266" s="12">
        <v>38.5</v>
      </c>
      <c r="G266" s="47">
        <v>0</v>
      </c>
      <c r="H266" s="47">
        <v>0</v>
      </c>
      <c r="I266" s="47">
        <v>0</v>
      </c>
      <c r="J266" s="48">
        <v>0</v>
      </c>
      <c r="K266" s="12">
        <v>0</v>
      </c>
    </row>
    <row r="267" spans="1:11" s="1" customFormat="1" ht="15" hidden="1" customHeight="1" outlineLevel="1" x14ac:dyDescent="0.25">
      <c r="A267" s="7">
        <v>41</v>
      </c>
      <c r="B267" s="10" t="s">
        <v>179</v>
      </c>
      <c r="C267" s="31" t="s">
        <v>39</v>
      </c>
      <c r="D267" s="34">
        <v>637012</v>
      </c>
      <c r="E267" s="68">
        <v>58.9</v>
      </c>
      <c r="F267" s="12">
        <v>20.399999999999999</v>
      </c>
      <c r="G267" s="47">
        <v>70</v>
      </c>
      <c r="H267" s="47">
        <v>60</v>
      </c>
      <c r="I267" s="47">
        <v>60</v>
      </c>
      <c r="J267" s="48">
        <v>60</v>
      </c>
      <c r="K267" s="12">
        <v>60</v>
      </c>
    </row>
    <row r="268" spans="1:11" s="1" customFormat="1" ht="15" hidden="1" customHeight="1" outlineLevel="1" x14ac:dyDescent="0.25">
      <c r="A268" s="7">
        <v>41</v>
      </c>
      <c r="B268" s="10" t="s">
        <v>262</v>
      </c>
      <c r="C268" s="31" t="s">
        <v>39</v>
      </c>
      <c r="D268" s="34">
        <v>637035</v>
      </c>
      <c r="E268" s="68">
        <v>55.77</v>
      </c>
      <c r="F268" s="12">
        <v>0</v>
      </c>
      <c r="G268" s="47">
        <v>56</v>
      </c>
      <c r="H268" s="47">
        <v>56</v>
      </c>
      <c r="I268" s="47">
        <v>56</v>
      </c>
      <c r="J268" s="48">
        <v>56</v>
      </c>
      <c r="K268" s="12">
        <v>56</v>
      </c>
    </row>
    <row r="269" spans="1:11" s="1" customFormat="1" collapsed="1" x14ac:dyDescent="0.25">
      <c r="A269" s="7"/>
      <c r="B269" s="10"/>
      <c r="C269" s="31"/>
      <c r="D269" s="34"/>
      <c r="E269" s="68"/>
      <c r="F269" s="68"/>
      <c r="G269" s="12"/>
      <c r="H269" s="47"/>
      <c r="I269" s="47"/>
      <c r="J269" s="48"/>
      <c r="K269" s="12"/>
    </row>
    <row r="270" spans="1:11" s="1" customFormat="1" x14ac:dyDescent="0.25">
      <c r="A270" s="101"/>
      <c r="B270" s="215" t="s">
        <v>180</v>
      </c>
      <c r="C270" s="216"/>
      <c r="D270" s="217"/>
      <c r="E270" s="103"/>
      <c r="F270" s="103"/>
      <c r="G270" s="104"/>
      <c r="H270" s="105"/>
      <c r="I270" s="105"/>
      <c r="J270" s="102"/>
      <c r="K270" s="104"/>
    </row>
    <row r="271" spans="1:11" s="1" customFormat="1" x14ac:dyDescent="0.25">
      <c r="A271" s="101"/>
      <c r="B271" s="215" t="s">
        <v>136</v>
      </c>
      <c r="C271" s="216"/>
      <c r="D271" s="217"/>
      <c r="E271" s="98">
        <f t="shared" ref="E271:K271" si="28">SUM(E272:E281)</f>
        <v>3509.1</v>
      </c>
      <c r="F271" s="98">
        <f t="shared" si="28"/>
        <v>4534.13</v>
      </c>
      <c r="G271" s="99">
        <f t="shared" si="28"/>
        <v>3300</v>
      </c>
      <c r="H271" s="100">
        <f t="shared" si="28"/>
        <v>7420</v>
      </c>
      <c r="I271" s="100">
        <f t="shared" si="28"/>
        <v>3300</v>
      </c>
      <c r="J271" s="97">
        <f t="shared" si="28"/>
        <v>1300</v>
      </c>
      <c r="K271" s="99">
        <f t="shared" si="28"/>
        <v>1300</v>
      </c>
    </row>
    <row r="272" spans="1:11" s="1" customFormat="1" ht="15" hidden="1" customHeight="1" outlineLevel="1" x14ac:dyDescent="0.25">
      <c r="A272" s="7">
        <v>41</v>
      </c>
      <c r="B272" s="20" t="s">
        <v>42</v>
      </c>
      <c r="C272" s="33" t="s">
        <v>37</v>
      </c>
      <c r="D272" s="36">
        <v>632001</v>
      </c>
      <c r="E272" s="64">
        <v>1000.79</v>
      </c>
      <c r="F272" s="13">
        <v>331.79</v>
      </c>
      <c r="G272" s="47">
        <v>800</v>
      </c>
      <c r="H272" s="141">
        <v>800</v>
      </c>
      <c r="I272" s="47">
        <v>800</v>
      </c>
      <c r="J272" s="48">
        <v>800</v>
      </c>
      <c r="K272" s="12">
        <v>800</v>
      </c>
    </row>
    <row r="273" spans="1:11" s="1" customFormat="1" ht="15" hidden="1" customHeight="1" outlineLevel="1" x14ac:dyDescent="0.25">
      <c r="A273" s="7">
        <v>41</v>
      </c>
      <c r="B273" s="20" t="s">
        <v>412</v>
      </c>
      <c r="C273" s="33" t="s">
        <v>37</v>
      </c>
      <c r="D273" s="36">
        <v>633004</v>
      </c>
      <c r="E273" s="64">
        <v>0</v>
      </c>
      <c r="F273" s="13">
        <v>2350.5</v>
      </c>
      <c r="G273" s="47"/>
      <c r="H273" s="141"/>
      <c r="I273" s="47"/>
      <c r="J273" s="48"/>
      <c r="K273" s="12"/>
    </row>
    <row r="274" spans="1:11" s="1" customFormat="1" ht="15" hidden="1" customHeight="1" outlineLevel="1" x14ac:dyDescent="0.25">
      <c r="A274" s="7">
        <v>41</v>
      </c>
      <c r="B274" s="20" t="s">
        <v>43</v>
      </c>
      <c r="C274" s="33" t="s">
        <v>37</v>
      </c>
      <c r="D274" s="36">
        <v>633006</v>
      </c>
      <c r="E274" s="64">
        <v>1853.31</v>
      </c>
      <c r="F274" s="13">
        <v>1851.84</v>
      </c>
      <c r="G274" s="47">
        <v>2000</v>
      </c>
      <c r="H274" s="141">
        <v>2000</v>
      </c>
      <c r="I274" s="47">
        <v>2000</v>
      </c>
      <c r="J274" s="48">
        <v>0</v>
      </c>
      <c r="K274" s="12">
        <v>0</v>
      </c>
    </row>
    <row r="275" spans="1:11" s="1" customFormat="1" ht="15" hidden="1" customHeight="1" outlineLevel="1" x14ac:dyDescent="0.25">
      <c r="A275" s="7">
        <v>41</v>
      </c>
      <c r="B275" s="20" t="s">
        <v>272</v>
      </c>
      <c r="C275" s="33" t="s">
        <v>37</v>
      </c>
      <c r="D275" s="36">
        <v>633013</v>
      </c>
      <c r="E275" s="64">
        <v>0</v>
      </c>
      <c r="F275" s="13">
        <v>0</v>
      </c>
      <c r="G275" s="47">
        <v>100</v>
      </c>
      <c r="H275" s="141">
        <v>100</v>
      </c>
      <c r="I275" s="120">
        <v>100</v>
      </c>
      <c r="J275" s="91">
        <v>100</v>
      </c>
      <c r="K275" s="92">
        <v>100</v>
      </c>
    </row>
    <row r="276" spans="1:11" s="1" customFormat="1" ht="15" hidden="1" customHeight="1" outlineLevel="1" x14ac:dyDescent="0.25">
      <c r="A276" s="7">
        <v>41</v>
      </c>
      <c r="B276" s="20" t="s">
        <v>273</v>
      </c>
      <c r="C276" s="33" t="s">
        <v>37</v>
      </c>
      <c r="D276" s="36">
        <v>635004</v>
      </c>
      <c r="E276" s="64">
        <v>0</v>
      </c>
      <c r="F276" s="13">
        <v>0</v>
      </c>
      <c r="G276" s="47">
        <v>100</v>
      </c>
      <c r="H276" s="51">
        <v>0</v>
      </c>
      <c r="I276" s="47">
        <v>100</v>
      </c>
      <c r="J276" s="48">
        <v>100</v>
      </c>
      <c r="K276" s="12">
        <v>100</v>
      </c>
    </row>
    <row r="277" spans="1:11" s="1" customFormat="1" ht="15" hidden="1" customHeight="1" outlineLevel="1" x14ac:dyDescent="0.25">
      <c r="A277" s="7">
        <v>41</v>
      </c>
      <c r="B277" s="20" t="s">
        <v>90</v>
      </c>
      <c r="C277" s="33" t="s">
        <v>37</v>
      </c>
      <c r="D277" s="36">
        <v>635006</v>
      </c>
      <c r="E277" s="64">
        <v>655</v>
      </c>
      <c r="F277" s="13">
        <v>0</v>
      </c>
      <c r="G277" s="47">
        <v>0</v>
      </c>
      <c r="H277" s="51">
        <v>0</v>
      </c>
      <c r="I277" s="47">
        <v>300</v>
      </c>
      <c r="J277" s="48">
        <v>300</v>
      </c>
      <c r="K277" s="12">
        <v>300</v>
      </c>
    </row>
    <row r="278" spans="1:11" s="1" customFormat="1" ht="15" hidden="1" customHeight="1" outlineLevel="1" x14ac:dyDescent="0.25">
      <c r="A278" s="7">
        <v>111</v>
      </c>
      <c r="B278" s="20" t="s">
        <v>90</v>
      </c>
      <c r="C278" s="33" t="s">
        <v>37</v>
      </c>
      <c r="D278" s="36">
        <v>635006</v>
      </c>
      <c r="E278" s="63">
        <v>0</v>
      </c>
      <c r="F278" s="59">
        <v>0</v>
      </c>
      <c r="G278" s="47">
        <v>300</v>
      </c>
      <c r="H278" s="140">
        <v>3520</v>
      </c>
      <c r="I278" s="120">
        <v>0</v>
      </c>
      <c r="J278" s="91">
        <v>0</v>
      </c>
      <c r="K278" s="92">
        <v>0</v>
      </c>
    </row>
    <row r="279" spans="1:11" s="1" customFormat="1" ht="15" hidden="1" customHeight="1" outlineLevel="1" x14ac:dyDescent="0.25">
      <c r="A279" s="7">
        <v>41</v>
      </c>
      <c r="B279" s="17" t="s">
        <v>216</v>
      </c>
      <c r="C279" s="77" t="s">
        <v>37</v>
      </c>
      <c r="D279" s="109">
        <v>642001</v>
      </c>
      <c r="E279" s="63">
        <v>0</v>
      </c>
      <c r="F279" s="59">
        <v>0</v>
      </c>
      <c r="G279" s="47">
        <v>0</v>
      </c>
      <c r="H279" s="58">
        <v>1000</v>
      </c>
      <c r="I279" s="47">
        <v>0</v>
      </c>
      <c r="J279" s="48">
        <v>0</v>
      </c>
      <c r="K279" s="12">
        <v>0</v>
      </c>
    </row>
    <row r="280" spans="1:11" s="1" customFormat="1" ht="15" hidden="1" customHeight="1" outlineLevel="1" x14ac:dyDescent="0.25">
      <c r="A280" s="7">
        <v>41</v>
      </c>
      <c r="B280" s="10" t="s">
        <v>288</v>
      </c>
      <c r="C280" s="31" t="s">
        <v>37</v>
      </c>
      <c r="D280" s="34">
        <v>642006</v>
      </c>
      <c r="E280" s="68">
        <v>0</v>
      </c>
      <c r="F280" s="12">
        <v>0</v>
      </c>
      <c r="G280" s="47">
        <v>0</v>
      </c>
      <c r="H280" s="140">
        <v>0</v>
      </c>
      <c r="I280" s="120">
        <v>0</v>
      </c>
      <c r="J280" s="91">
        <v>0</v>
      </c>
      <c r="K280" s="92">
        <v>0</v>
      </c>
    </row>
    <row r="281" spans="1:11" s="1" customFormat="1" ht="15" hidden="1" customHeight="1" outlineLevel="1" x14ac:dyDescent="0.25">
      <c r="A281" s="7">
        <v>41</v>
      </c>
      <c r="B281" s="10" t="s">
        <v>181</v>
      </c>
      <c r="C281" s="31" t="s">
        <v>37</v>
      </c>
      <c r="D281" s="34">
        <v>642006</v>
      </c>
      <c r="E281" s="68">
        <v>0</v>
      </c>
      <c r="F281" s="12">
        <v>0</v>
      </c>
      <c r="G281" s="47">
        <v>0</v>
      </c>
      <c r="H281" s="58">
        <v>0</v>
      </c>
      <c r="I281" s="120">
        <v>0</v>
      </c>
      <c r="J281" s="91">
        <v>0</v>
      </c>
      <c r="K281" s="92">
        <v>0</v>
      </c>
    </row>
    <row r="282" spans="1:11" s="1" customFormat="1" collapsed="1" x14ac:dyDescent="0.25">
      <c r="A282" s="7"/>
      <c r="B282" s="17"/>
      <c r="C282" s="77"/>
      <c r="D282" s="109"/>
      <c r="E282" s="63"/>
      <c r="F282" s="63"/>
      <c r="G282" s="59"/>
      <c r="H282" s="58"/>
      <c r="I282" s="47"/>
      <c r="J282" s="48"/>
      <c r="K282" s="12"/>
    </row>
    <row r="283" spans="1:11" s="1" customFormat="1" ht="15" customHeight="1" x14ac:dyDescent="0.25">
      <c r="A283" s="22"/>
      <c r="B283" s="207" t="s">
        <v>195</v>
      </c>
      <c r="C283" s="218"/>
      <c r="D283" s="208"/>
      <c r="E283" s="66">
        <f t="shared" ref="E283:K283" si="29">SUM(E287,E293,E299,E305,E310,E315,E319,E324,E329,E337,E344)</f>
        <v>430614.57</v>
      </c>
      <c r="F283" s="66">
        <f t="shared" si="29"/>
        <v>306864.44</v>
      </c>
      <c r="G283" s="37">
        <f t="shared" si="29"/>
        <v>319200</v>
      </c>
      <c r="H283" s="43">
        <f t="shared" si="29"/>
        <v>323159</v>
      </c>
      <c r="I283" s="43">
        <f t="shared" si="29"/>
        <v>323260</v>
      </c>
      <c r="J283" s="44">
        <f t="shared" si="29"/>
        <v>323260</v>
      </c>
      <c r="K283" s="37">
        <f t="shared" si="29"/>
        <v>323260</v>
      </c>
    </row>
    <row r="284" spans="1:11" s="1" customFormat="1" ht="15" customHeight="1" x14ac:dyDescent="0.25">
      <c r="A284" s="101"/>
      <c r="B284" s="215" t="s">
        <v>235</v>
      </c>
      <c r="C284" s="216"/>
      <c r="D284" s="217"/>
      <c r="E284" s="103"/>
      <c r="F284" s="103"/>
      <c r="G284" s="104"/>
      <c r="H284" s="105"/>
      <c r="I284" s="105"/>
      <c r="J284" s="102"/>
      <c r="K284" s="104"/>
    </row>
    <row r="285" spans="1:11" s="1" customFormat="1" ht="15" customHeight="1" x14ac:dyDescent="0.25">
      <c r="A285" s="101"/>
      <c r="B285" s="215" t="s">
        <v>236</v>
      </c>
      <c r="C285" s="216"/>
      <c r="D285" s="217"/>
      <c r="E285" s="103"/>
      <c r="F285" s="103"/>
      <c r="G285" s="104"/>
      <c r="H285" s="105"/>
      <c r="I285" s="105"/>
      <c r="J285" s="102"/>
      <c r="K285" s="104"/>
    </row>
    <row r="286" spans="1:11" s="1" customFormat="1" x14ac:dyDescent="0.25">
      <c r="A286" s="101"/>
      <c r="B286" s="110" t="s">
        <v>196</v>
      </c>
      <c r="C286" s="111"/>
      <c r="D286" s="112"/>
      <c r="E286" s="103"/>
      <c r="F286" s="103"/>
      <c r="G286" s="104"/>
      <c r="H286" s="105"/>
      <c r="I286" s="105"/>
      <c r="J286" s="102"/>
      <c r="K286" s="104"/>
    </row>
    <row r="287" spans="1:11" s="1" customFormat="1" x14ac:dyDescent="0.25">
      <c r="A287" s="101"/>
      <c r="B287" s="215" t="s">
        <v>136</v>
      </c>
      <c r="C287" s="216"/>
      <c r="D287" s="217"/>
      <c r="E287" s="98">
        <f t="shared" ref="E287:K287" si="30">SUM(E288:E288)</f>
        <v>0</v>
      </c>
      <c r="F287" s="98">
        <f t="shared" si="30"/>
        <v>0</v>
      </c>
      <c r="G287" s="99">
        <f t="shared" si="30"/>
        <v>0</v>
      </c>
      <c r="H287" s="100">
        <f t="shared" si="30"/>
        <v>0</v>
      </c>
      <c r="I287" s="100">
        <f t="shared" si="30"/>
        <v>0</v>
      </c>
      <c r="J287" s="97">
        <f t="shared" si="30"/>
        <v>0</v>
      </c>
      <c r="K287" s="99">
        <f t="shared" si="30"/>
        <v>0</v>
      </c>
    </row>
    <row r="288" spans="1:11" s="1" customFormat="1" ht="15" hidden="1" customHeight="1" outlineLevel="1" x14ac:dyDescent="0.25">
      <c r="A288" s="7">
        <v>41</v>
      </c>
      <c r="B288" s="2" t="s">
        <v>197</v>
      </c>
      <c r="C288" s="33" t="s">
        <v>55</v>
      </c>
      <c r="D288" s="20">
        <v>611</v>
      </c>
      <c r="E288" s="52">
        <v>0</v>
      </c>
      <c r="F288" s="52"/>
      <c r="G288" s="3"/>
      <c r="H288" s="53"/>
      <c r="I288" s="47"/>
      <c r="J288" s="48"/>
      <c r="K288" s="12"/>
    </row>
    <row r="289" spans="1:11" s="1" customFormat="1" collapsed="1" x14ac:dyDescent="0.25">
      <c r="A289" s="7"/>
      <c r="B289" s="17"/>
      <c r="C289" s="77"/>
      <c r="D289" s="109"/>
      <c r="E289" s="63"/>
      <c r="F289" s="63"/>
      <c r="G289" s="59"/>
      <c r="H289" s="58"/>
      <c r="I289" s="47"/>
      <c r="J289" s="48"/>
      <c r="K289" s="12"/>
    </row>
    <row r="290" spans="1:11" s="1" customFormat="1" x14ac:dyDescent="0.25">
      <c r="A290" s="101"/>
      <c r="B290" s="215" t="s">
        <v>231</v>
      </c>
      <c r="C290" s="216"/>
      <c r="D290" s="217"/>
      <c r="E290" s="103"/>
      <c r="F290" s="103"/>
      <c r="G290" s="104"/>
      <c r="H290" s="105"/>
      <c r="I290" s="105"/>
      <c r="J290" s="102"/>
      <c r="K290" s="104"/>
    </row>
    <row r="291" spans="1:11" s="1" customFormat="1" ht="15" customHeight="1" x14ac:dyDescent="0.25">
      <c r="A291" s="101"/>
      <c r="B291" s="215" t="s">
        <v>198</v>
      </c>
      <c r="C291" s="216"/>
      <c r="D291" s="217"/>
      <c r="E291" s="103"/>
      <c r="F291" s="103"/>
      <c r="G291" s="104"/>
      <c r="H291" s="105"/>
      <c r="I291" s="105"/>
      <c r="J291" s="102"/>
      <c r="K291" s="104"/>
    </row>
    <row r="292" spans="1:11" s="1" customFormat="1" ht="15" customHeight="1" x14ac:dyDescent="0.25">
      <c r="A292" s="101"/>
      <c r="B292" s="215" t="s">
        <v>255</v>
      </c>
      <c r="C292" s="216"/>
      <c r="D292" s="217"/>
      <c r="E292" s="103"/>
      <c r="F292" s="103"/>
      <c r="G292" s="104"/>
      <c r="H292" s="105"/>
      <c r="I292" s="105"/>
      <c r="J292" s="102"/>
      <c r="K292" s="104"/>
    </row>
    <row r="293" spans="1:11" s="1" customFormat="1" x14ac:dyDescent="0.25">
      <c r="A293" s="101"/>
      <c r="B293" s="215" t="s">
        <v>136</v>
      </c>
      <c r="C293" s="216"/>
      <c r="D293" s="217"/>
      <c r="E293" s="98">
        <f t="shared" ref="E293:K293" si="31">SUM(E294:E294)</f>
        <v>166756.78</v>
      </c>
      <c r="F293" s="98">
        <f t="shared" si="31"/>
        <v>0</v>
      </c>
      <c r="G293" s="99">
        <f t="shared" si="31"/>
        <v>0</v>
      </c>
      <c r="H293" s="100">
        <f t="shared" si="31"/>
        <v>0</v>
      </c>
      <c r="I293" s="100">
        <f t="shared" si="31"/>
        <v>0</v>
      </c>
      <c r="J293" s="97">
        <f t="shared" si="31"/>
        <v>0</v>
      </c>
      <c r="K293" s="99">
        <f t="shared" si="31"/>
        <v>0</v>
      </c>
    </row>
    <row r="294" spans="1:11" s="1" customFormat="1" ht="15" hidden="1" customHeight="1" outlineLevel="1" x14ac:dyDescent="0.25">
      <c r="A294" s="7">
        <v>111</v>
      </c>
      <c r="B294" s="2" t="s">
        <v>199</v>
      </c>
      <c r="C294" s="33" t="s">
        <v>57</v>
      </c>
      <c r="D294" s="20">
        <v>611</v>
      </c>
      <c r="E294" s="52">
        <v>166756.78</v>
      </c>
      <c r="F294" s="52">
        <v>0</v>
      </c>
      <c r="G294" s="3"/>
      <c r="H294" s="58"/>
      <c r="I294" s="47"/>
      <c r="J294" s="48"/>
      <c r="K294" s="12"/>
    </row>
    <row r="295" spans="1:11" s="1" customFormat="1" collapsed="1" x14ac:dyDescent="0.25">
      <c r="A295" s="7"/>
      <c r="B295" s="17"/>
      <c r="C295" s="77"/>
      <c r="D295" s="109"/>
      <c r="E295" s="63"/>
      <c r="F295" s="63"/>
      <c r="G295" s="59"/>
      <c r="H295" s="58"/>
      <c r="I295" s="47"/>
      <c r="J295" s="48"/>
      <c r="K295" s="12"/>
    </row>
    <row r="296" spans="1:11" s="1" customFormat="1" ht="15" customHeight="1" x14ac:dyDescent="0.25">
      <c r="A296" s="121"/>
      <c r="B296" s="219" t="s">
        <v>232</v>
      </c>
      <c r="C296" s="219"/>
      <c r="D296" s="219"/>
      <c r="E296" s="122"/>
      <c r="F296" s="122"/>
      <c r="G296" s="122"/>
      <c r="H296" s="122"/>
      <c r="I296" s="122"/>
      <c r="J296" s="122"/>
      <c r="K296" s="122"/>
    </row>
    <row r="297" spans="1:11" s="1" customFormat="1" ht="15" customHeight="1" x14ac:dyDescent="0.25">
      <c r="A297" s="121"/>
      <c r="B297" s="205" t="s">
        <v>233</v>
      </c>
      <c r="C297" s="220"/>
      <c r="D297" s="206"/>
      <c r="E297" s="122"/>
      <c r="F297" s="122"/>
      <c r="G297" s="122"/>
      <c r="H297" s="122"/>
      <c r="I297" s="122"/>
      <c r="J297" s="122"/>
      <c r="K297" s="122"/>
    </row>
    <row r="298" spans="1:11" s="1" customFormat="1" ht="15" customHeight="1" x14ac:dyDescent="0.25">
      <c r="A298" s="121"/>
      <c r="B298" s="205" t="s">
        <v>234</v>
      </c>
      <c r="C298" s="220"/>
      <c r="D298" s="206"/>
      <c r="E298" s="122"/>
      <c r="F298" s="122"/>
      <c r="G298" s="122"/>
      <c r="H298" s="122"/>
      <c r="I298" s="122"/>
      <c r="J298" s="122"/>
      <c r="K298" s="122"/>
    </row>
    <row r="299" spans="1:11" s="1" customFormat="1" x14ac:dyDescent="0.25">
      <c r="A299" s="121"/>
      <c r="B299" s="219" t="s">
        <v>136</v>
      </c>
      <c r="C299" s="219"/>
      <c r="D299" s="219"/>
      <c r="E299" s="123">
        <f t="shared" ref="E299:K299" si="32">SUM(E300:E300)</f>
        <v>58493.25</v>
      </c>
      <c r="F299" s="123">
        <f t="shared" si="32"/>
        <v>88289.76</v>
      </c>
      <c r="G299" s="123">
        <f t="shared" si="32"/>
        <v>68850</v>
      </c>
      <c r="H299" s="123">
        <f t="shared" si="32"/>
        <v>93000</v>
      </c>
      <c r="I299" s="123">
        <f t="shared" si="32"/>
        <v>73350</v>
      </c>
      <c r="J299" s="123">
        <f t="shared" si="32"/>
        <v>73350</v>
      </c>
      <c r="K299" s="123">
        <f t="shared" si="32"/>
        <v>73350</v>
      </c>
    </row>
    <row r="300" spans="1:11" s="1" customFormat="1" ht="15" hidden="1" customHeight="1" outlineLevel="1" x14ac:dyDescent="0.25">
      <c r="A300" s="7">
        <v>41</v>
      </c>
      <c r="B300" s="2" t="s">
        <v>197</v>
      </c>
      <c r="C300" s="33" t="s">
        <v>55</v>
      </c>
      <c r="D300" s="20">
        <v>611</v>
      </c>
      <c r="E300" s="63">
        <v>58493.25</v>
      </c>
      <c r="F300" s="13">
        <v>88289.76</v>
      </c>
      <c r="G300" s="47">
        <v>68850</v>
      </c>
      <c r="H300" s="58">
        <v>93000</v>
      </c>
      <c r="I300" s="47">
        <v>73350</v>
      </c>
      <c r="J300" s="48">
        <v>73350</v>
      </c>
      <c r="K300" s="12">
        <v>73350</v>
      </c>
    </row>
    <row r="301" spans="1:11" s="1" customFormat="1" collapsed="1" x14ac:dyDescent="0.25">
      <c r="A301" s="7"/>
      <c r="B301" s="17"/>
      <c r="C301" s="77"/>
      <c r="D301" s="124"/>
      <c r="E301" s="63"/>
      <c r="F301" s="63"/>
      <c r="G301" s="59"/>
      <c r="H301" s="58"/>
      <c r="I301" s="47"/>
      <c r="J301" s="48"/>
      <c r="K301" s="12"/>
    </row>
    <row r="302" spans="1:11" s="1" customFormat="1" x14ac:dyDescent="0.25">
      <c r="A302" s="101"/>
      <c r="B302" s="215" t="s">
        <v>237</v>
      </c>
      <c r="C302" s="216"/>
      <c r="D302" s="217"/>
      <c r="E302" s="103"/>
      <c r="F302" s="103"/>
      <c r="G302" s="104"/>
      <c r="H302" s="105"/>
      <c r="I302" s="105"/>
      <c r="J302" s="102"/>
      <c r="K302" s="104"/>
    </row>
    <row r="303" spans="1:11" s="1" customFormat="1" ht="15" customHeight="1" x14ac:dyDescent="0.25">
      <c r="A303" s="101"/>
      <c r="B303" s="215" t="s">
        <v>238</v>
      </c>
      <c r="C303" s="216"/>
      <c r="D303" s="217"/>
      <c r="E303" s="103"/>
      <c r="F303" s="103"/>
      <c r="G303" s="104"/>
      <c r="H303" s="105"/>
      <c r="I303" s="105"/>
      <c r="J303" s="102"/>
      <c r="K303" s="104"/>
    </row>
    <row r="304" spans="1:11" s="1" customFormat="1" x14ac:dyDescent="0.25">
      <c r="A304" s="101"/>
      <c r="B304" s="215" t="s">
        <v>254</v>
      </c>
      <c r="C304" s="216"/>
      <c r="D304" s="217"/>
      <c r="E304" s="103"/>
      <c r="F304" s="103"/>
      <c r="G304" s="104"/>
      <c r="H304" s="105"/>
      <c r="I304" s="105"/>
      <c r="J304" s="102"/>
      <c r="K304" s="104"/>
    </row>
    <row r="305" spans="1:11" s="1" customFormat="1" x14ac:dyDescent="0.25">
      <c r="A305" s="101"/>
      <c r="B305" s="219" t="s">
        <v>136</v>
      </c>
      <c r="C305" s="219"/>
      <c r="D305" s="219"/>
      <c r="E305" s="98">
        <f t="shared" ref="E305:K305" si="33">SUM(E306:E307)</f>
        <v>167602.41</v>
      </c>
      <c r="F305" s="98">
        <f t="shared" si="33"/>
        <v>176366.34</v>
      </c>
      <c r="G305" s="99">
        <f t="shared" si="33"/>
        <v>192500</v>
      </c>
      <c r="H305" s="146">
        <f t="shared" si="33"/>
        <v>180709</v>
      </c>
      <c r="I305" s="100">
        <f t="shared" si="33"/>
        <v>204430</v>
      </c>
      <c r="J305" s="97">
        <f t="shared" si="33"/>
        <v>204430</v>
      </c>
      <c r="K305" s="99">
        <f t="shared" si="33"/>
        <v>204430</v>
      </c>
    </row>
    <row r="306" spans="1:11" s="1" customFormat="1" ht="15" hidden="1" customHeight="1" outlineLevel="1" x14ac:dyDescent="0.25">
      <c r="A306" s="7">
        <v>111</v>
      </c>
      <c r="B306" s="2" t="s">
        <v>199</v>
      </c>
      <c r="C306" s="33" t="s">
        <v>414</v>
      </c>
      <c r="D306" s="20">
        <v>611</v>
      </c>
      <c r="E306" s="63">
        <v>156311.48000000001</v>
      </c>
      <c r="F306" s="63">
        <v>165986</v>
      </c>
      <c r="G306" s="25">
        <v>188300</v>
      </c>
      <c r="H306" s="58">
        <v>175054</v>
      </c>
      <c r="I306" s="47">
        <v>204430</v>
      </c>
      <c r="J306" s="48">
        <v>204430</v>
      </c>
      <c r="K306" s="12">
        <v>204430</v>
      </c>
    </row>
    <row r="307" spans="1:11" s="1" customFormat="1" ht="15" hidden="1" customHeight="1" outlineLevel="1" x14ac:dyDescent="0.25">
      <c r="A307" s="142">
        <v>41</v>
      </c>
      <c r="B307" s="143" t="s">
        <v>339</v>
      </c>
      <c r="C307" s="144" t="s">
        <v>414</v>
      </c>
      <c r="D307" s="145">
        <v>611</v>
      </c>
      <c r="E307" s="139">
        <v>11290.93</v>
      </c>
      <c r="F307" s="139">
        <v>10380.34</v>
      </c>
      <c r="G307" s="92">
        <v>4200</v>
      </c>
      <c r="H307" s="140">
        <v>5655</v>
      </c>
      <c r="I307" s="47"/>
      <c r="J307" s="48"/>
      <c r="K307" s="12"/>
    </row>
    <row r="308" spans="1:11" s="1" customFormat="1" collapsed="1" x14ac:dyDescent="0.25">
      <c r="A308" s="7"/>
      <c r="B308" s="17"/>
      <c r="C308" s="77"/>
      <c r="D308" s="124"/>
      <c r="E308" s="63"/>
      <c r="F308" s="63"/>
      <c r="G308" s="59"/>
      <c r="H308" s="58"/>
      <c r="I308" s="47"/>
      <c r="J308" s="48"/>
      <c r="K308" s="12"/>
    </row>
    <row r="309" spans="1:11" s="1" customFormat="1" ht="15" customHeight="1" x14ac:dyDescent="0.25">
      <c r="A309" s="101"/>
      <c r="B309" s="215" t="s">
        <v>200</v>
      </c>
      <c r="C309" s="216"/>
      <c r="D309" s="217"/>
      <c r="E309" s="103"/>
      <c r="F309" s="103"/>
      <c r="G309" s="104"/>
      <c r="H309" s="105"/>
      <c r="I309" s="105"/>
      <c r="J309" s="102"/>
      <c r="K309" s="104"/>
    </row>
    <row r="310" spans="1:11" s="1" customFormat="1" x14ac:dyDescent="0.25">
      <c r="A310" s="133"/>
      <c r="B310" s="215" t="s">
        <v>136</v>
      </c>
      <c r="C310" s="216"/>
      <c r="D310" s="217"/>
      <c r="E310" s="135">
        <f t="shared" ref="E310:K310" si="34">SUM(E311)</f>
        <v>550.29999999999995</v>
      </c>
      <c r="F310" s="135">
        <f t="shared" si="34"/>
        <v>517</v>
      </c>
      <c r="G310" s="123">
        <f t="shared" si="34"/>
        <v>600</v>
      </c>
      <c r="H310" s="136">
        <f t="shared" si="34"/>
        <v>600</v>
      </c>
      <c r="I310" s="136">
        <f>SUM(I311)</f>
        <v>600</v>
      </c>
      <c r="J310" s="134">
        <f t="shared" si="34"/>
        <v>600</v>
      </c>
      <c r="K310" s="123">
        <f t="shared" si="34"/>
        <v>600</v>
      </c>
    </row>
    <row r="311" spans="1:11" s="1" customFormat="1" ht="15" hidden="1" customHeight="1" outlineLevel="1" x14ac:dyDescent="0.25">
      <c r="A311" s="7">
        <v>41</v>
      </c>
      <c r="B311" s="17" t="s">
        <v>201</v>
      </c>
      <c r="C311" s="77" t="s">
        <v>41</v>
      </c>
      <c r="D311" s="109">
        <v>637001</v>
      </c>
      <c r="E311" s="63">
        <v>550.29999999999995</v>
      </c>
      <c r="F311" s="63">
        <v>517</v>
      </c>
      <c r="G311" s="59">
        <v>600</v>
      </c>
      <c r="H311" s="58">
        <v>600</v>
      </c>
      <c r="I311" s="47">
        <v>600</v>
      </c>
      <c r="J311" s="48">
        <v>600</v>
      </c>
      <c r="K311" s="12">
        <v>600</v>
      </c>
    </row>
    <row r="312" spans="1:11" s="1" customFormat="1" collapsed="1" x14ac:dyDescent="0.25">
      <c r="A312" s="7"/>
      <c r="B312" s="17"/>
      <c r="C312" s="77"/>
      <c r="D312" s="109"/>
      <c r="E312" s="63"/>
      <c r="F312" s="63"/>
      <c r="G312" s="59"/>
      <c r="H312" s="58"/>
      <c r="I312" s="47"/>
      <c r="J312" s="48"/>
      <c r="K312" s="12"/>
    </row>
    <row r="313" spans="1:11" s="1" customFormat="1" ht="15" customHeight="1" x14ac:dyDescent="0.25">
      <c r="A313" s="101"/>
      <c r="B313" s="215" t="s">
        <v>202</v>
      </c>
      <c r="C313" s="216"/>
      <c r="D313" s="217"/>
      <c r="E313" s="103"/>
      <c r="F313" s="103"/>
      <c r="G313" s="104"/>
      <c r="H313" s="105"/>
      <c r="I313" s="105"/>
      <c r="J313" s="102"/>
      <c r="K313" s="104"/>
    </row>
    <row r="314" spans="1:11" s="1" customFormat="1" x14ac:dyDescent="0.25">
      <c r="A314" s="101"/>
      <c r="B314" s="125" t="s">
        <v>203</v>
      </c>
      <c r="C314" s="126"/>
      <c r="D314" s="127"/>
      <c r="E314" s="103"/>
      <c r="F314" s="103"/>
      <c r="G314" s="104"/>
      <c r="H314" s="105"/>
      <c r="I314" s="105"/>
      <c r="J314" s="102"/>
      <c r="K314" s="104"/>
    </row>
    <row r="315" spans="1:11" s="1" customFormat="1" x14ac:dyDescent="0.25">
      <c r="A315" s="101"/>
      <c r="B315" s="215" t="s">
        <v>136</v>
      </c>
      <c r="C315" s="216"/>
      <c r="D315" s="217"/>
      <c r="E315" s="98">
        <f t="shared" ref="E315:K315" si="35">SUM(E316:E316)</f>
        <v>0</v>
      </c>
      <c r="F315" s="98">
        <f t="shared" si="35"/>
        <v>0</v>
      </c>
      <c r="G315" s="99">
        <f t="shared" si="35"/>
        <v>0</v>
      </c>
      <c r="H315" s="100">
        <f t="shared" si="35"/>
        <v>0</v>
      </c>
      <c r="I315" s="100">
        <f t="shared" si="35"/>
        <v>0</v>
      </c>
      <c r="J315" s="97">
        <f t="shared" si="35"/>
        <v>0</v>
      </c>
      <c r="K315" s="99">
        <f t="shared" si="35"/>
        <v>0</v>
      </c>
    </row>
    <row r="316" spans="1:11" s="1" customFormat="1" ht="15" hidden="1" customHeight="1" outlineLevel="1" x14ac:dyDescent="0.25">
      <c r="A316" s="7">
        <v>41</v>
      </c>
      <c r="B316" s="2" t="s">
        <v>204</v>
      </c>
      <c r="C316" s="33" t="s">
        <v>60</v>
      </c>
      <c r="D316" s="36">
        <v>611</v>
      </c>
      <c r="E316" s="52">
        <v>0</v>
      </c>
      <c r="F316" s="52"/>
      <c r="G316" s="3"/>
      <c r="H316" s="58"/>
      <c r="I316" s="47"/>
      <c r="J316" s="48"/>
      <c r="K316" s="12"/>
    </row>
    <row r="317" spans="1:11" s="1" customFormat="1" collapsed="1" x14ac:dyDescent="0.25">
      <c r="A317" s="7"/>
      <c r="B317" s="17"/>
      <c r="C317" s="77"/>
      <c r="D317" s="124"/>
      <c r="E317" s="63"/>
      <c r="F317" s="63"/>
      <c r="G317" s="59"/>
      <c r="H317" s="58"/>
      <c r="I317" s="47"/>
      <c r="J317" s="48"/>
      <c r="K317" s="12"/>
    </row>
    <row r="318" spans="1:11" s="1" customFormat="1" x14ac:dyDescent="0.25">
      <c r="A318" s="101"/>
      <c r="B318" s="215" t="s">
        <v>239</v>
      </c>
      <c r="C318" s="216"/>
      <c r="D318" s="217"/>
      <c r="E318" s="103"/>
      <c r="F318" s="103"/>
      <c r="G318" s="104"/>
      <c r="H318" s="105"/>
      <c r="I318" s="105"/>
      <c r="J318" s="102"/>
      <c r="K318" s="104"/>
    </row>
    <row r="319" spans="1:11" s="1" customFormat="1" ht="15" customHeight="1" x14ac:dyDescent="0.25">
      <c r="A319" s="101"/>
      <c r="B319" s="215" t="s">
        <v>136</v>
      </c>
      <c r="C319" s="216"/>
      <c r="D319" s="217"/>
      <c r="E319" s="98">
        <f t="shared" ref="E319:K319" si="36">SUM(E320)</f>
        <v>486</v>
      </c>
      <c r="F319" s="98">
        <f t="shared" si="36"/>
        <v>0</v>
      </c>
      <c r="G319" s="99">
        <f t="shared" si="36"/>
        <v>0</v>
      </c>
      <c r="H319" s="100">
        <f t="shared" si="36"/>
        <v>0</v>
      </c>
      <c r="I319" s="100">
        <f t="shared" si="36"/>
        <v>0</v>
      </c>
      <c r="J319" s="97">
        <f t="shared" si="36"/>
        <v>0</v>
      </c>
      <c r="K319" s="99">
        <f t="shared" si="36"/>
        <v>0</v>
      </c>
    </row>
    <row r="320" spans="1:11" s="1" customFormat="1" ht="15" hidden="1" customHeight="1" outlineLevel="1" x14ac:dyDescent="0.25">
      <c r="A320" s="7">
        <v>41</v>
      </c>
      <c r="B320" s="17" t="s">
        <v>201</v>
      </c>
      <c r="C320" s="77" t="s">
        <v>41</v>
      </c>
      <c r="D320" s="109">
        <v>637001</v>
      </c>
      <c r="E320" s="63">
        <v>486</v>
      </c>
      <c r="F320" s="63">
        <v>0</v>
      </c>
      <c r="G320" s="59"/>
      <c r="H320" s="58"/>
      <c r="I320" s="47"/>
      <c r="J320" s="48"/>
      <c r="K320" s="12"/>
    </row>
    <row r="321" spans="1:11" s="1" customFormat="1" collapsed="1" x14ac:dyDescent="0.25">
      <c r="A321" s="7"/>
      <c r="B321" s="17"/>
      <c r="C321" s="77"/>
      <c r="D321" s="124"/>
      <c r="E321" s="63"/>
      <c r="F321" s="63"/>
      <c r="G321" s="59"/>
      <c r="H321" s="58"/>
      <c r="I321" s="47"/>
      <c r="J321" s="48"/>
      <c r="K321" s="12"/>
    </row>
    <row r="322" spans="1:11" s="1" customFormat="1" ht="15" customHeight="1" x14ac:dyDescent="0.25">
      <c r="A322" s="101"/>
      <c r="B322" s="215" t="s">
        <v>239</v>
      </c>
      <c r="C322" s="216"/>
      <c r="D322" s="217"/>
      <c r="E322" s="103"/>
      <c r="F322" s="103"/>
      <c r="G322" s="104"/>
      <c r="H322" s="105"/>
      <c r="I322" s="105"/>
      <c r="J322" s="102"/>
      <c r="K322" s="104"/>
    </row>
    <row r="323" spans="1:11" s="1" customFormat="1" ht="15" customHeight="1" x14ac:dyDescent="0.25">
      <c r="A323" s="101"/>
      <c r="B323" s="215" t="s">
        <v>203</v>
      </c>
      <c r="C323" s="216"/>
      <c r="D323" s="217"/>
      <c r="E323" s="103"/>
      <c r="F323" s="103"/>
      <c r="G323" s="104"/>
      <c r="H323" s="105"/>
      <c r="I323" s="105"/>
      <c r="J323" s="102"/>
      <c r="K323" s="104"/>
    </row>
    <row r="324" spans="1:11" s="1" customFormat="1" ht="15" customHeight="1" x14ac:dyDescent="0.25">
      <c r="A324" s="101"/>
      <c r="B324" s="215" t="s">
        <v>136</v>
      </c>
      <c r="C324" s="216"/>
      <c r="D324" s="217"/>
      <c r="E324" s="98">
        <f t="shared" ref="E324:K324" si="37">SUM(E325:E325)</f>
        <v>8200</v>
      </c>
      <c r="F324" s="98">
        <f t="shared" si="37"/>
        <v>9100</v>
      </c>
      <c r="G324" s="99">
        <f t="shared" si="37"/>
        <v>10470</v>
      </c>
      <c r="H324" s="146">
        <f t="shared" si="37"/>
        <v>10470</v>
      </c>
      <c r="I324" s="100">
        <f t="shared" si="37"/>
        <v>11100</v>
      </c>
      <c r="J324" s="97">
        <f t="shared" si="37"/>
        <v>11100</v>
      </c>
      <c r="K324" s="99">
        <f t="shared" si="37"/>
        <v>11100</v>
      </c>
    </row>
    <row r="325" spans="1:11" s="1" customFormat="1" ht="15" hidden="1" customHeight="1" outlineLevel="1" x14ac:dyDescent="0.25">
      <c r="A325" s="7">
        <v>41</v>
      </c>
      <c r="B325" s="2" t="s">
        <v>204</v>
      </c>
      <c r="C325" s="33" t="s">
        <v>41</v>
      </c>
      <c r="D325" s="36">
        <v>611</v>
      </c>
      <c r="E325" s="63">
        <v>8200</v>
      </c>
      <c r="F325" s="63">
        <v>9100</v>
      </c>
      <c r="G325" s="25">
        <v>10470</v>
      </c>
      <c r="H325" s="58">
        <v>10470</v>
      </c>
      <c r="I325" s="47">
        <v>11100</v>
      </c>
      <c r="J325" s="48">
        <v>11100</v>
      </c>
      <c r="K325" s="12">
        <v>11100</v>
      </c>
    </row>
    <row r="326" spans="1:11" s="1" customFormat="1" collapsed="1" x14ac:dyDescent="0.25">
      <c r="A326" s="7"/>
      <c r="B326" s="17"/>
      <c r="C326" s="77"/>
      <c r="D326" s="124"/>
      <c r="E326" s="63"/>
      <c r="F326" s="63"/>
      <c r="G326" s="59"/>
      <c r="H326" s="58"/>
      <c r="I326" s="47"/>
      <c r="J326" s="48"/>
      <c r="K326" s="12"/>
    </row>
    <row r="327" spans="1:11" s="1" customFormat="1" ht="15" customHeight="1" x14ac:dyDescent="0.25">
      <c r="A327" s="101"/>
      <c r="B327" s="215" t="s">
        <v>206</v>
      </c>
      <c r="C327" s="216"/>
      <c r="D327" s="217"/>
      <c r="E327" s="103"/>
      <c r="F327" s="103"/>
      <c r="G327" s="104"/>
      <c r="H327" s="105"/>
      <c r="I327" s="105"/>
      <c r="J327" s="102"/>
      <c r="K327" s="104"/>
    </row>
    <row r="328" spans="1:11" s="1" customFormat="1" x14ac:dyDescent="0.25">
      <c r="A328" s="101"/>
      <c r="B328" s="106" t="s">
        <v>205</v>
      </c>
      <c r="C328" s="107"/>
      <c r="D328" s="108"/>
      <c r="E328" s="103"/>
      <c r="F328" s="103"/>
      <c r="G328" s="104"/>
      <c r="H328" s="105"/>
      <c r="I328" s="105"/>
      <c r="J328" s="102"/>
      <c r="K328" s="104"/>
    </row>
    <row r="329" spans="1:11" s="1" customFormat="1" x14ac:dyDescent="0.25">
      <c r="A329" s="101"/>
      <c r="B329" s="215" t="s">
        <v>136</v>
      </c>
      <c r="C329" s="216"/>
      <c r="D329" s="217"/>
      <c r="E329" s="98">
        <f t="shared" ref="E329:K329" si="38">SUM(E330:E331)</f>
        <v>28525.83</v>
      </c>
      <c r="F329" s="98">
        <f t="shared" si="38"/>
        <v>32591.34</v>
      </c>
      <c r="G329" s="99">
        <f t="shared" si="38"/>
        <v>46780</v>
      </c>
      <c r="H329" s="100">
        <f t="shared" si="38"/>
        <v>38380</v>
      </c>
      <c r="I329" s="100">
        <f t="shared" si="38"/>
        <v>33780</v>
      </c>
      <c r="J329" s="97">
        <f t="shared" si="38"/>
        <v>33780</v>
      </c>
      <c r="K329" s="99">
        <f t="shared" si="38"/>
        <v>33780</v>
      </c>
    </row>
    <row r="330" spans="1:11" s="1" customFormat="1" ht="15" hidden="1" customHeight="1" outlineLevel="1" x14ac:dyDescent="0.25">
      <c r="A330" s="7">
        <v>41</v>
      </c>
      <c r="B330" s="2" t="s">
        <v>207</v>
      </c>
      <c r="C330" s="77" t="s">
        <v>59</v>
      </c>
      <c r="D330" s="36">
        <v>611</v>
      </c>
      <c r="E330" s="63">
        <v>23219</v>
      </c>
      <c r="F330" s="63">
        <v>32591.34</v>
      </c>
      <c r="G330" s="59">
        <v>31580</v>
      </c>
      <c r="H330" s="58">
        <v>38380</v>
      </c>
      <c r="I330" s="47">
        <v>33780</v>
      </c>
      <c r="J330" s="48">
        <v>33780</v>
      </c>
      <c r="K330" s="12">
        <v>33780</v>
      </c>
    </row>
    <row r="331" spans="1:11" s="1" customFormat="1" ht="15" hidden="1" customHeight="1" outlineLevel="1" x14ac:dyDescent="0.25">
      <c r="A331" s="7">
        <v>41</v>
      </c>
      <c r="B331" s="2" t="s">
        <v>208</v>
      </c>
      <c r="C331" s="77" t="s">
        <v>59</v>
      </c>
      <c r="D331" s="36">
        <v>612001</v>
      </c>
      <c r="E331" s="63">
        <v>5306.83</v>
      </c>
      <c r="F331" s="63">
        <v>0</v>
      </c>
      <c r="G331" s="59">
        <v>15200</v>
      </c>
      <c r="H331" s="58"/>
      <c r="I331" s="47"/>
      <c r="J331" s="48"/>
      <c r="K331" s="12"/>
    </row>
    <row r="332" spans="1:11" s="1" customFormat="1" collapsed="1" x14ac:dyDescent="0.25">
      <c r="A332" s="7"/>
      <c r="B332" s="17"/>
      <c r="C332" s="77"/>
      <c r="D332" s="109"/>
      <c r="E332" s="63"/>
      <c r="F332" s="63"/>
      <c r="G332" s="59"/>
      <c r="H332" s="58"/>
      <c r="I332" s="47"/>
      <c r="J332" s="48"/>
      <c r="K332" s="12"/>
    </row>
    <row r="333" spans="1:11" s="1" customFormat="1" ht="15" customHeight="1" x14ac:dyDescent="0.25">
      <c r="A333" s="101"/>
      <c r="B333" s="224" t="s">
        <v>240</v>
      </c>
      <c r="C333" s="225"/>
      <c r="D333" s="226"/>
      <c r="E333" s="103"/>
      <c r="F333" s="103"/>
      <c r="G333" s="104"/>
      <c r="H333" s="105"/>
      <c r="I333" s="105"/>
      <c r="J333" s="102"/>
      <c r="K333" s="104"/>
    </row>
    <row r="334" spans="1:11" s="1" customFormat="1" x14ac:dyDescent="0.25">
      <c r="A334" s="101"/>
      <c r="B334" s="215" t="s">
        <v>241</v>
      </c>
      <c r="C334" s="216"/>
      <c r="D334" s="217"/>
      <c r="E334" s="103"/>
      <c r="F334" s="103"/>
      <c r="G334" s="104"/>
      <c r="H334" s="105"/>
      <c r="I334" s="105"/>
      <c r="J334" s="102"/>
      <c r="K334" s="104"/>
    </row>
    <row r="335" spans="1:11" s="1" customFormat="1" x14ac:dyDescent="0.25">
      <c r="A335" s="101"/>
      <c r="B335" s="215" t="s">
        <v>243</v>
      </c>
      <c r="C335" s="216"/>
      <c r="D335" s="217"/>
      <c r="E335" s="103"/>
      <c r="F335" s="103"/>
      <c r="G335" s="104"/>
      <c r="H335" s="105"/>
      <c r="I335" s="105"/>
      <c r="J335" s="102"/>
      <c r="K335" s="104"/>
    </row>
    <row r="336" spans="1:11" s="1" customFormat="1" x14ac:dyDescent="0.25">
      <c r="A336" s="101"/>
      <c r="B336" s="125" t="s">
        <v>205</v>
      </c>
      <c r="C336" s="126"/>
      <c r="D336" s="127"/>
      <c r="E336" s="103"/>
      <c r="F336" s="103"/>
      <c r="G336" s="104"/>
      <c r="H336" s="105"/>
      <c r="I336" s="105"/>
      <c r="J336" s="102"/>
      <c r="K336" s="104"/>
    </row>
    <row r="337" spans="1:11" s="1" customFormat="1" x14ac:dyDescent="0.25">
      <c r="A337" s="101"/>
      <c r="B337" s="215" t="s">
        <v>136</v>
      </c>
      <c r="C337" s="216"/>
      <c r="D337" s="217"/>
      <c r="E337" s="98">
        <f t="shared" ref="E337:K337" si="39">SUM(E338:E338)</f>
        <v>0</v>
      </c>
      <c r="F337" s="98">
        <f t="shared" si="39"/>
        <v>0</v>
      </c>
      <c r="G337" s="99">
        <f t="shared" si="39"/>
        <v>0</v>
      </c>
      <c r="H337" s="146">
        <f t="shared" si="39"/>
        <v>0</v>
      </c>
      <c r="I337" s="100">
        <f t="shared" si="39"/>
        <v>0</v>
      </c>
      <c r="J337" s="97">
        <f t="shared" si="39"/>
        <v>0</v>
      </c>
      <c r="K337" s="99">
        <f t="shared" si="39"/>
        <v>0</v>
      </c>
    </row>
    <row r="338" spans="1:11" s="1" customFormat="1" ht="15" hidden="1" customHeight="1" outlineLevel="1" x14ac:dyDescent="0.25">
      <c r="A338" s="7">
        <v>41</v>
      </c>
      <c r="B338" s="2" t="s">
        <v>207</v>
      </c>
      <c r="C338" s="77" t="s">
        <v>59</v>
      </c>
      <c r="D338" s="36">
        <v>611</v>
      </c>
      <c r="E338" s="63"/>
      <c r="F338" s="13"/>
      <c r="G338" s="47"/>
      <c r="H338" s="58"/>
      <c r="I338" s="47"/>
      <c r="J338" s="48"/>
      <c r="K338" s="12"/>
    </row>
    <row r="339" spans="1:11" s="1" customFormat="1" collapsed="1" x14ac:dyDescent="0.25">
      <c r="A339" s="7"/>
      <c r="B339" s="17"/>
      <c r="C339" s="77"/>
      <c r="D339" s="124"/>
      <c r="E339" s="63"/>
      <c r="F339" s="63"/>
      <c r="G339" s="59"/>
      <c r="H339" s="58"/>
      <c r="I339" s="47"/>
      <c r="J339" s="48"/>
      <c r="K339" s="12"/>
    </row>
    <row r="340" spans="1:11" s="1" customFormat="1" x14ac:dyDescent="0.25">
      <c r="A340" s="101"/>
      <c r="B340" s="215" t="s">
        <v>240</v>
      </c>
      <c r="C340" s="216"/>
      <c r="D340" s="217"/>
      <c r="E340" s="103"/>
      <c r="F340" s="103"/>
      <c r="G340" s="104"/>
      <c r="H340" s="105"/>
      <c r="I340" s="105"/>
      <c r="J340" s="102"/>
      <c r="K340" s="104"/>
    </row>
    <row r="341" spans="1:11" s="1" customFormat="1" x14ac:dyDescent="0.25">
      <c r="A341" s="101"/>
      <c r="B341" s="215" t="s">
        <v>242</v>
      </c>
      <c r="C341" s="216"/>
      <c r="D341" s="217"/>
      <c r="E341" s="103"/>
      <c r="F341" s="103"/>
      <c r="G341" s="104"/>
      <c r="H341" s="105"/>
      <c r="I341" s="105"/>
      <c r="J341" s="102"/>
      <c r="K341" s="104"/>
    </row>
    <row r="342" spans="1:11" s="1" customFormat="1" x14ac:dyDescent="0.25">
      <c r="A342" s="101"/>
      <c r="B342" s="215" t="s">
        <v>244</v>
      </c>
      <c r="C342" s="216"/>
      <c r="D342" s="217"/>
      <c r="E342" s="103"/>
      <c r="F342" s="103"/>
      <c r="G342" s="104"/>
      <c r="H342" s="105"/>
      <c r="I342" s="105"/>
      <c r="J342" s="102"/>
      <c r="K342" s="104"/>
    </row>
    <row r="343" spans="1:11" s="1" customFormat="1" x14ac:dyDescent="0.25">
      <c r="A343" s="101"/>
      <c r="B343" s="125" t="s">
        <v>205</v>
      </c>
      <c r="C343" s="126"/>
      <c r="D343" s="127"/>
      <c r="E343" s="103"/>
      <c r="F343" s="103"/>
      <c r="G343" s="104"/>
      <c r="H343" s="105"/>
      <c r="I343" s="105"/>
      <c r="J343" s="102"/>
      <c r="K343" s="104"/>
    </row>
    <row r="344" spans="1:11" s="1" customFormat="1" x14ac:dyDescent="0.25">
      <c r="A344" s="101"/>
      <c r="B344" s="215" t="s">
        <v>136</v>
      </c>
      <c r="C344" s="216"/>
      <c r="D344" s="217"/>
      <c r="E344" s="98">
        <f t="shared" ref="E344:K344" si="40">SUM(E345:E345)</f>
        <v>0</v>
      </c>
      <c r="F344" s="98">
        <f t="shared" si="40"/>
        <v>0</v>
      </c>
      <c r="G344" s="99">
        <f t="shared" si="40"/>
        <v>0</v>
      </c>
      <c r="H344" s="100">
        <f t="shared" si="40"/>
        <v>0</v>
      </c>
      <c r="I344" s="100">
        <f t="shared" si="40"/>
        <v>0</v>
      </c>
      <c r="J344" s="97">
        <f t="shared" si="40"/>
        <v>0</v>
      </c>
      <c r="K344" s="99">
        <f t="shared" si="40"/>
        <v>0</v>
      </c>
    </row>
    <row r="345" spans="1:11" s="1" customFormat="1" ht="15" hidden="1" customHeight="1" outlineLevel="1" x14ac:dyDescent="0.25">
      <c r="A345" s="7">
        <v>41</v>
      </c>
      <c r="B345" s="2" t="s">
        <v>207</v>
      </c>
      <c r="C345" s="77" t="s">
        <v>245</v>
      </c>
      <c r="D345" s="36">
        <v>611</v>
      </c>
      <c r="E345" s="63"/>
      <c r="F345" s="63"/>
      <c r="G345" s="25"/>
      <c r="H345" s="58"/>
      <c r="I345" s="47"/>
      <c r="J345" s="48"/>
      <c r="K345" s="12"/>
    </row>
    <row r="346" spans="1:11" s="1" customFormat="1" collapsed="1" x14ac:dyDescent="0.25">
      <c r="A346" s="7"/>
      <c r="B346" s="17"/>
      <c r="C346" s="77"/>
      <c r="D346" s="124"/>
      <c r="E346" s="63"/>
      <c r="F346" s="63"/>
      <c r="G346" s="59"/>
      <c r="H346" s="58"/>
      <c r="I346" s="47"/>
      <c r="J346" s="48"/>
      <c r="K346" s="12"/>
    </row>
    <row r="347" spans="1:11" s="1" customFormat="1" ht="15" customHeight="1" x14ac:dyDescent="0.25">
      <c r="A347" s="11"/>
      <c r="B347" s="207" t="s">
        <v>209</v>
      </c>
      <c r="C347" s="218"/>
      <c r="D347" s="208"/>
      <c r="E347" s="66">
        <f t="shared" ref="E347:K347" si="41">SUM(E350,E355,E362,E367,E371)</f>
        <v>403.2</v>
      </c>
      <c r="F347" s="66">
        <f t="shared" si="41"/>
        <v>641.34</v>
      </c>
      <c r="G347" s="37">
        <f t="shared" si="41"/>
        <v>300</v>
      </c>
      <c r="H347" s="43">
        <f t="shared" si="41"/>
        <v>560</v>
      </c>
      <c r="I347" s="43">
        <f t="shared" si="41"/>
        <v>300</v>
      </c>
      <c r="J347" s="44">
        <f t="shared" si="41"/>
        <v>300</v>
      </c>
      <c r="K347" s="37">
        <f t="shared" si="41"/>
        <v>300</v>
      </c>
    </row>
    <row r="348" spans="1:11" s="1" customFormat="1" ht="15" customHeight="1" x14ac:dyDescent="0.25">
      <c r="A348" s="101"/>
      <c r="B348" s="215" t="s">
        <v>247</v>
      </c>
      <c r="C348" s="216"/>
      <c r="D348" s="217"/>
      <c r="E348" s="103"/>
      <c r="F348" s="103"/>
      <c r="G348" s="104"/>
      <c r="H348" s="105"/>
      <c r="I348" s="105"/>
      <c r="J348" s="102"/>
      <c r="K348" s="104"/>
    </row>
    <row r="349" spans="1:11" s="1" customFormat="1" ht="15" customHeight="1" x14ac:dyDescent="0.25">
      <c r="A349" s="101"/>
      <c r="B349" s="215" t="s">
        <v>210</v>
      </c>
      <c r="C349" s="216"/>
      <c r="D349" s="217"/>
      <c r="E349" s="103"/>
      <c r="F349" s="103"/>
      <c r="G349" s="104"/>
      <c r="H349" s="105"/>
      <c r="I349" s="105"/>
      <c r="J349" s="102"/>
      <c r="K349" s="104"/>
    </row>
    <row r="350" spans="1:11" s="1" customFormat="1" x14ac:dyDescent="0.25">
      <c r="A350" s="101"/>
      <c r="B350" s="215" t="s">
        <v>136</v>
      </c>
      <c r="C350" s="216"/>
      <c r="D350" s="217"/>
      <c r="E350" s="98">
        <f t="shared" ref="E350:K350" si="42">SUM(E351:E352)</f>
        <v>0</v>
      </c>
      <c r="F350" s="98">
        <f t="shared" si="42"/>
        <v>0</v>
      </c>
      <c r="G350" s="99">
        <f t="shared" si="42"/>
        <v>0</v>
      </c>
      <c r="H350" s="100">
        <f t="shared" si="42"/>
        <v>0</v>
      </c>
      <c r="I350" s="100">
        <f t="shared" si="42"/>
        <v>0</v>
      </c>
      <c r="J350" s="97">
        <f t="shared" si="42"/>
        <v>0</v>
      </c>
      <c r="K350" s="99">
        <f t="shared" si="42"/>
        <v>0</v>
      </c>
    </row>
    <row r="351" spans="1:11" s="1" customFormat="1" ht="15" hidden="1" customHeight="1" outlineLevel="1" x14ac:dyDescent="0.25">
      <c r="A351" s="7">
        <v>41</v>
      </c>
      <c r="B351" s="2" t="s">
        <v>211</v>
      </c>
      <c r="C351" s="31" t="s">
        <v>68</v>
      </c>
      <c r="D351" s="36">
        <v>611</v>
      </c>
      <c r="E351" s="68">
        <v>0</v>
      </c>
      <c r="F351" s="68">
        <v>0</v>
      </c>
      <c r="G351" s="12">
        <v>0</v>
      </c>
      <c r="H351" s="47">
        <v>0</v>
      </c>
      <c r="I351" s="47">
        <v>0</v>
      </c>
      <c r="J351" s="48">
        <v>0</v>
      </c>
      <c r="K351" s="12">
        <v>0</v>
      </c>
    </row>
    <row r="352" spans="1:11" s="1" customFormat="1" ht="15" hidden="1" customHeight="1" outlineLevel="1" x14ac:dyDescent="0.25">
      <c r="A352" s="7">
        <v>41</v>
      </c>
      <c r="B352" s="10" t="s">
        <v>212</v>
      </c>
      <c r="C352" s="31" t="s">
        <v>68</v>
      </c>
      <c r="D352" s="34">
        <v>642014</v>
      </c>
      <c r="E352" s="68">
        <v>0</v>
      </c>
      <c r="F352" s="68">
        <v>0</v>
      </c>
      <c r="G352" s="12">
        <v>0</v>
      </c>
      <c r="H352" s="47">
        <v>0</v>
      </c>
      <c r="I352" s="47">
        <v>0</v>
      </c>
      <c r="J352" s="48">
        <v>0</v>
      </c>
      <c r="K352" s="12">
        <v>0</v>
      </c>
    </row>
    <row r="353" spans="1:11" s="1" customFormat="1" collapsed="1" x14ac:dyDescent="0.25">
      <c r="A353" s="23"/>
      <c r="B353" s="24"/>
      <c r="C353" s="32"/>
      <c r="D353" s="35"/>
      <c r="E353" s="71"/>
      <c r="F353" s="71"/>
      <c r="G353" s="25"/>
      <c r="H353" s="49"/>
      <c r="I353" s="49"/>
      <c r="J353" s="50"/>
      <c r="K353" s="25"/>
    </row>
    <row r="354" spans="1:11" s="1" customFormat="1" ht="15" customHeight="1" x14ac:dyDescent="0.25">
      <c r="A354" s="121"/>
      <c r="B354" s="215" t="s">
        <v>246</v>
      </c>
      <c r="C354" s="216"/>
      <c r="D354" s="217"/>
      <c r="E354" s="122"/>
      <c r="F354" s="122"/>
      <c r="G354" s="122"/>
      <c r="H354" s="122"/>
      <c r="I354" s="122"/>
      <c r="J354" s="122"/>
      <c r="K354" s="122"/>
    </row>
    <row r="355" spans="1:11" s="1" customFormat="1" x14ac:dyDescent="0.25">
      <c r="A355" s="121"/>
      <c r="B355" s="219" t="s">
        <v>136</v>
      </c>
      <c r="C355" s="219"/>
      <c r="D355" s="219"/>
      <c r="E355" s="123">
        <f t="shared" ref="E355:K355" si="43">SUM(E356:E359)</f>
        <v>168</v>
      </c>
      <c r="F355" s="123">
        <f t="shared" si="43"/>
        <v>182.54000000000002</v>
      </c>
      <c r="G355" s="123">
        <f t="shared" si="43"/>
        <v>300</v>
      </c>
      <c r="H355" s="123">
        <f t="shared" si="43"/>
        <v>300</v>
      </c>
      <c r="I355" s="123">
        <f t="shared" si="43"/>
        <v>300</v>
      </c>
      <c r="J355" s="123">
        <f t="shared" si="43"/>
        <v>300</v>
      </c>
      <c r="K355" s="123">
        <f t="shared" si="43"/>
        <v>300</v>
      </c>
    </row>
    <row r="356" spans="1:11" s="1" customFormat="1" ht="15" hidden="1" customHeight="1" outlineLevel="1" x14ac:dyDescent="0.25">
      <c r="A356" s="7">
        <v>41</v>
      </c>
      <c r="B356" s="20" t="s">
        <v>65</v>
      </c>
      <c r="C356" s="31" t="s">
        <v>248</v>
      </c>
      <c r="D356" s="36">
        <v>633006</v>
      </c>
      <c r="E356" s="68">
        <v>0</v>
      </c>
      <c r="F356" s="25">
        <v>0</v>
      </c>
      <c r="G356" s="47">
        <v>0</v>
      </c>
      <c r="H356" s="120">
        <v>0</v>
      </c>
      <c r="I356" s="120">
        <v>0</v>
      </c>
      <c r="J356" s="91">
        <v>0</v>
      </c>
      <c r="K356" s="92">
        <v>0</v>
      </c>
    </row>
    <row r="357" spans="1:11" s="1" customFormat="1" ht="15" hidden="1" customHeight="1" outlineLevel="1" x14ac:dyDescent="0.25">
      <c r="A357" s="7">
        <v>41</v>
      </c>
      <c r="B357" s="10" t="s">
        <v>212</v>
      </c>
      <c r="C357" s="31" t="s">
        <v>248</v>
      </c>
      <c r="D357" s="34">
        <v>642014</v>
      </c>
      <c r="E357" s="68">
        <v>0</v>
      </c>
      <c r="F357" s="12">
        <v>138.30000000000001</v>
      </c>
      <c r="G357" s="47">
        <v>100</v>
      </c>
      <c r="H357" s="47">
        <v>100</v>
      </c>
      <c r="I357" s="47">
        <v>100</v>
      </c>
      <c r="J357" s="48">
        <v>100</v>
      </c>
      <c r="K357" s="12">
        <v>100</v>
      </c>
    </row>
    <row r="358" spans="1:11" s="1" customFormat="1" ht="15" hidden="1" customHeight="1" outlineLevel="1" x14ac:dyDescent="0.25">
      <c r="A358" s="7">
        <v>41</v>
      </c>
      <c r="B358" s="10" t="s">
        <v>274</v>
      </c>
      <c r="C358" s="31" t="s">
        <v>248</v>
      </c>
      <c r="D358" s="34">
        <v>637026</v>
      </c>
      <c r="E358" s="68">
        <v>168</v>
      </c>
      <c r="F358" s="12">
        <v>0</v>
      </c>
      <c r="G358" s="47">
        <v>200</v>
      </c>
      <c r="H358" s="47">
        <v>200</v>
      </c>
      <c r="I358" s="47">
        <v>200</v>
      </c>
      <c r="J358" s="48">
        <v>200</v>
      </c>
      <c r="K358" s="12">
        <v>200</v>
      </c>
    </row>
    <row r="359" spans="1:11" s="1" customFormat="1" ht="15" hidden="1" customHeight="1" outlineLevel="1" x14ac:dyDescent="0.25">
      <c r="A359" s="7">
        <v>41</v>
      </c>
      <c r="B359" s="10" t="s">
        <v>413</v>
      </c>
      <c r="C359" s="31" t="s">
        <v>248</v>
      </c>
      <c r="D359" s="34">
        <v>641012</v>
      </c>
      <c r="E359" s="68">
        <v>0</v>
      </c>
      <c r="F359" s="12">
        <v>44.24</v>
      </c>
      <c r="G359" s="47">
        <v>0</v>
      </c>
      <c r="H359" s="47">
        <v>0</v>
      </c>
      <c r="I359" s="47">
        <v>0</v>
      </c>
      <c r="J359" s="48">
        <v>0</v>
      </c>
      <c r="K359" s="12">
        <v>0</v>
      </c>
    </row>
    <row r="360" spans="1:11" s="1" customFormat="1" collapsed="1" x14ac:dyDescent="0.25">
      <c r="A360" s="7"/>
      <c r="B360" s="10"/>
      <c r="C360" s="31"/>
      <c r="D360" s="113"/>
      <c r="E360" s="68"/>
      <c r="F360" s="68"/>
      <c r="G360" s="12"/>
      <c r="H360" s="47"/>
      <c r="I360" s="47"/>
      <c r="J360" s="48"/>
      <c r="K360" s="12"/>
    </row>
    <row r="361" spans="1:11" s="1" customFormat="1" ht="15" customHeight="1" x14ac:dyDescent="0.25">
      <c r="A361" s="101"/>
      <c r="B361" s="215" t="s">
        <v>220</v>
      </c>
      <c r="C361" s="216"/>
      <c r="D361" s="217"/>
      <c r="E361" s="98"/>
      <c r="F361" s="98"/>
      <c r="G361" s="99"/>
      <c r="H361" s="100"/>
      <c r="I361" s="100"/>
      <c r="J361" s="97"/>
      <c r="K361" s="99"/>
    </row>
    <row r="362" spans="1:11" s="1" customFormat="1" ht="15" customHeight="1" x14ac:dyDescent="0.25">
      <c r="A362" s="101"/>
      <c r="B362" s="215" t="s">
        <v>136</v>
      </c>
      <c r="C362" s="216"/>
      <c r="D362" s="217"/>
      <c r="E362" s="98">
        <f t="shared" ref="E362:K362" si="44">SUM(E363)</f>
        <v>235.2</v>
      </c>
      <c r="F362" s="98">
        <f t="shared" si="44"/>
        <v>458.8</v>
      </c>
      <c r="G362" s="99">
        <f t="shared" si="44"/>
        <v>0</v>
      </c>
      <c r="H362" s="100">
        <f t="shared" si="44"/>
        <v>260</v>
      </c>
      <c r="I362" s="100">
        <f t="shared" si="44"/>
        <v>0</v>
      </c>
      <c r="J362" s="97">
        <f t="shared" si="44"/>
        <v>0</v>
      </c>
      <c r="K362" s="99">
        <f t="shared" si="44"/>
        <v>0</v>
      </c>
    </row>
    <row r="363" spans="1:11" s="1" customFormat="1" ht="15" hidden="1" customHeight="1" outlineLevel="1" x14ac:dyDescent="0.25">
      <c r="A363" s="7">
        <v>111</v>
      </c>
      <c r="B363" s="10" t="s">
        <v>95</v>
      </c>
      <c r="C363" s="31" t="s">
        <v>311</v>
      </c>
      <c r="D363" s="34">
        <v>642019</v>
      </c>
      <c r="E363" s="68">
        <v>235.2</v>
      </c>
      <c r="F363" s="68">
        <v>458.8</v>
      </c>
      <c r="G363" s="12">
        <v>0</v>
      </c>
      <c r="H363" s="120">
        <v>260</v>
      </c>
      <c r="I363" s="120">
        <v>0</v>
      </c>
      <c r="J363" s="91">
        <v>0</v>
      </c>
      <c r="K363" s="92">
        <v>0</v>
      </c>
    </row>
    <row r="364" spans="1:11" s="1" customFormat="1" collapsed="1" x14ac:dyDescent="0.25">
      <c r="A364" s="7"/>
      <c r="B364" s="10"/>
      <c r="C364" s="31"/>
      <c r="D364" s="34"/>
      <c r="E364" s="68"/>
      <c r="F364" s="68"/>
      <c r="G364" s="12"/>
      <c r="H364" s="47"/>
      <c r="I364" s="47"/>
      <c r="J364" s="48"/>
      <c r="K364" s="12"/>
    </row>
    <row r="365" spans="1:11" s="1" customFormat="1" x14ac:dyDescent="0.25">
      <c r="A365" s="101"/>
      <c r="B365" s="215" t="s">
        <v>250</v>
      </c>
      <c r="C365" s="216"/>
      <c r="D365" s="217"/>
      <c r="E365" s="103"/>
      <c r="F365" s="103"/>
      <c r="G365" s="104"/>
      <c r="H365" s="105"/>
      <c r="I365" s="105"/>
      <c r="J365" s="102"/>
      <c r="K365" s="104"/>
    </row>
    <row r="366" spans="1:11" s="1" customFormat="1" ht="15" customHeight="1" x14ac:dyDescent="0.25">
      <c r="A366" s="101"/>
      <c r="B366" s="215" t="s">
        <v>249</v>
      </c>
      <c r="C366" s="216"/>
      <c r="D366" s="217"/>
      <c r="E366" s="103"/>
      <c r="F366" s="103"/>
      <c r="G366" s="104"/>
      <c r="H366" s="105"/>
      <c r="I366" s="105"/>
      <c r="J366" s="102"/>
      <c r="K366" s="104"/>
    </row>
    <row r="367" spans="1:11" s="1" customFormat="1" x14ac:dyDescent="0.25">
      <c r="A367" s="101"/>
      <c r="B367" s="215" t="s">
        <v>136</v>
      </c>
      <c r="C367" s="216"/>
      <c r="D367" s="217"/>
      <c r="E367" s="98">
        <f t="shared" ref="E367:K367" si="45">SUM(E368)</f>
        <v>0</v>
      </c>
      <c r="F367" s="98">
        <f t="shared" si="45"/>
        <v>0</v>
      </c>
      <c r="G367" s="99">
        <f t="shared" si="45"/>
        <v>0</v>
      </c>
      <c r="H367" s="100">
        <f t="shared" si="45"/>
        <v>0</v>
      </c>
      <c r="I367" s="100">
        <f>SUM(I368)</f>
        <v>0</v>
      </c>
      <c r="J367" s="97">
        <f t="shared" si="45"/>
        <v>0</v>
      </c>
      <c r="K367" s="99">
        <f t="shared" si="45"/>
        <v>0</v>
      </c>
    </row>
    <row r="368" spans="1:11" s="1" customFormat="1" ht="15" hidden="1" customHeight="1" outlineLevel="1" x14ac:dyDescent="0.25">
      <c r="A368" s="7">
        <v>41</v>
      </c>
      <c r="B368" s="82" t="s">
        <v>213</v>
      </c>
      <c r="C368" s="33" t="s">
        <v>69</v>
      </c>
      <c r="D368" s="83">
        <v>642026</v>
      </c>
      <c r="E368" s="86">
        <v>0</v>
      </c>
      <c r="F368" s="86"/>
      <c r="G368" s="79"/>
      <c r="H368" s="80"/>
      <c r="I368" s="80"/>
      <c r="J368" s="78"/>
      <c r="K368" s="81"/>
    </row>
    <row r="369" spans="1:11" s="1" customFormat="1" collapsed="1" x14ac:dyDescent="0.25">
      <c r="A369" s="7"/>
      <c r="B369" s="82"/>
      <c r="C369" s="33"/>
      <c r="D369" s="83"/>
      <c r="E369" s="86"/>
      <c r="F369" s="86"/>
      <c r="G369" s="79"/>
      <c r="H369" s="80"/>
      <c r="I369" s="80"/>
      <c r="J369" s="78"/>
      <c r="K369" s="81"/>
    </row>
    <row r="370" spans="1:11" s="1" customFormat="1" ht="15" customHeight="1" x14ac:dyDescent="0.25">
      <c r="A370" s="101"/>
      <c r="B370" s="215" t="s">
        <v>250</v>
      </c>
      <c r="C370" s="216"/>
      <c r="D370" s="217"/>
      <c r="E370" s="103"/>
      <c r="F370" s="103"/>
      <c r="G370" s="104"/>
      <c r="H370" s="105"/>
      <c r="I370" s="105"/>
      <c r="J370" s="102"/>
      <c r="K370" s="104"/>
    </row>
    <row r="371" spans="1:11" s="1" customFormat="1" ht="15" customHeight="1" x14ac:dyDescent="0.25">
      <c r="A371" s="101"/>
      <c r="B371" s="215" t="s">
        <v>136</v>
      </c>
      <c r="C371" s="216"/>
      <c r="D371" s="217"/>
      <c r="E371" s="98">
        <f t="shared" ref="E371:K371" si="46">SUM(E372)</f>
        <v>0</v>
      </c>
      <c r="F371" s="98">
        <f t="shared" si="46"/>
        <v>0</v>
      </c>
      <c r="G371" s="99">
        <f t="shared" si="46"/>
        <v>0</v>
      </c>
      <c r="H371" s="100">
        <f t="shared" si="46"/>
        <v>0</v>
      </c>
      <c r="I371" s="100">
        <f t="shared" si="46"/>
        <v>0</v>
      </c>
      <c r="J371" s="97">
        <f t="shared" si="46"/>
        <v>0</v>
      </c>
      <c r="K371" s="99">
        <f t="shared" si="46"/>
        <v>0</v>
      </c>
    </row>
    <row r="372" spans="1:11" s="1" customFormat="1" ht="15" hidden="1" customHeight="1" outlineLevel="1" x14ac:dyDescent="0.25">
      <c r="A372" s="7">
        <v>41</v>
      </c>
      <c r="B372" s="82" t="s">
        <v>213</v>
      </c>
      <c r="C372" s="33" t="s">
        <v>251</v>
      </c>
      <c r="D372" s="83">
        <v>642026</v>
      </c>
      <c r="E372" s="86">
        <v>0</v>
      </c>
      <c r="F372" s="86">
        <v>0</v>
      </c>
      <c r="G372" s="79">
        <v>0</v>
      </c>
      <c r="H372" s="80">
        <v>0</v>
      </c>
      <c r="I372" s="80">
        <v>0</v>
      </c>
      <c r="J372" s="78">
        <v>0</v>
      </c>
      <c r="K372" s="81">
        <v>0</v>
      </c>
    </row>
    <row r="373" spans="1:11" s="1" customFormat="1" collapsed="1" x14ac:dyDescent="0.25">
      <c r="A373" s="7"/>
      <c r="B373" s="82"/>
      <c r="C373" s="33"/>
      <c r="D373" s="83"/>
      <c r="E373" s="86"/>
      <c r="F373" s="86"/>
      <c r="G373" s="79"/>
      <c r="H373" s="80"/>
      <c r="I373" s="80"/>
      <c r="J373" s="78"/>
      <c r="K373" s="81"/>
    </row>
    <row r="374" spans="1:11" s="1" customFormat="1" x14ac:dyDescent="0.25">
      <c r="A374" s="16"/>
      <c r="B374" s="60" t="s">
        <v>217</v>
      </c>
      <c r="C374" s="62"/>
      <c r="D374" s="61"/>
      <c r="E374" s="67">
        <f t="shared" ref="E374:K374" si="47">SUM(E375,E380,E387,E392,E406)</f>
        <v>57599.199999999997</v>
      </c>
      <c r="F374" s="67">
        <f t="shared" si="47"/>
        <v>60820.58</v>
      </c>
      <c r="G374" s="197">
        <f t="shared" si="47"/>
        <v>1067129</v>
      </c>
      <c r="H374" s="41">
        <v>1068545</v>
      </c>
      <c r="I374" s="189">
        <v>411998</v>
      </c>
      <c r="J374" s="42">
        <f t="shared" si="47"/>
        <v>0</v>
      </c>
      <c r="K374" s="38">
        <f t="shared" si="47"/>
        <v>0</v>
      </c>
    </row>
    <row r="375" spans="1:11" s="1" customFormat="1" ht="15" customHeight="1" x14ac:dyDescent="0.25">
      <c r="A375" s="11"/>
      <c r="B375" s="207" t="s">
        <v>150</v>
      </c>
      <c r="C375" s="218"/>
      <c r="D375" s="208"/>
      <c r="E375" s="66">
        <f t="shared" ref="E375:K375" si="48">SUM(E376)</f>
        <v>0</v>
      </c>
      <c r="F375" s="66">
        <f t="shared" si="48"/>
        <v>8436</v>
      </c>
      <c r="G375" s="37">
        <f t="shared" si="48"/>
        <v>0</v>
      </c>
      <c r="H375" s="43">
        <f t="shared" si="48"/>
        <v>0</v>
      </c>
      <c r="I375" s="43">
        <f t="shared" si="48"/>
        <v>0</v>
      </c>
      <c r="J375" s="44">
        <f t="shared" si="48"/>
        <v>0</v>
      </c>
      <c r="K375" s="37">
        <f t="shared" si="48"/>
        <v>0</v>
      </c>
    </row>
    <row r="376" spans="1:11" s="1" customFormat="1" x14ac:dyDescent="0.25">
      <c r="A376" s="6"/>
      <c r="B376" s="205" t="s">
        <v>358</v>
      </c>
      <c r="C376" s="220"/>
      <c r="D376" s="206"/>
      <c r="E376" s="98">
        <f>SUM(E377:E378)</f>
        <v>0</v>
      </c>
      <c r="F376" s="98">
        <f t="shared" ref="F376:K376" si="49">SUM(F377:F378)</f>
        <v>8436</v>
      </c>
      <c r="G376" s="99">
        <f>SUM(G377:G378)</f>
        <v>0</v>
      </c>
      <c r="H376" s="100">
        <f t="shared" si="49"/>
        <v>0</v>
      </c>
      <c r="I376" s="100">
        <f>SUM(I377:I378)</f>
        <v>0</v>
      </c>
      <c r="J376" s="97">
        <f t="shared" si="49"/>
        <v>0</v>
      </c>
      <c r="K376" s="99">
        <f t="shared" si="49"/>
        <v>0</v>
      </c>
    </row>
    <row r="377" spans="1:11" s="1" customFormat="1" ht="15" hidden="1" customHeight="1" outlineLevel="1" x14ac:dyDescent="0.25">
      <c r="A377" s="7">
        <v>46</v>
      </c>
      <c r="B377" s="35" t="s">
        <v>224</v>
      </c>
      <c r="C377" s="35" t="s">
        <v>308</v>
      </c>
      <c r="D377" s="113">
        <v>711001</v>
      </c>
      <c r="E377" s="68">
        <v>0</v>
      </c>
      <c r="F377" s="68">
        <v>8436</v>
      </c>
      <c r="G377" s="12">
        <v>0</v>
      </c>
      <c r="H377" s="120">
        <v>0</v>
      </c>
      <c r="I377" s="47">
        <v>0</v>
      </c>
      <c r="J377" s="48">
        <v>0</v>
      </c>
      <c r="K377" s="12">
        <v>0</v>
      </c>
    </row>
    <row r="378" spans="1:11" s="1" customFormat="1" ht="15" hidden="1" customHeight="1" outlineLevel="1" x14ac:dyDescent="0.25">
      <c r="A378" s="7">
        <v>46</v>
      </c>
      <c r="B378" s="34" t="s">
        <v>361</v>
      </c>
      <c r="C378" s="177" t="s">
        <v>308</v>
      </c>
      <c r="D378" s="113">
        <v>712001</v>
      </c>
      <c r="E378" s="68">
        <v>0</v>
      </c>
      <c r="F378" s="68">
        <v>0</v>
      </c>
      <c r="G378" s="12">
        <v>0</v>
      </c>
      <c r="H378" s="47">
        <v>0</v>
      </c>
      <c r="I378" s="47">
        <v>0</v>
      </c>
      <c r="J378" s="48">
        <v>0</v>
      </c>
      <c r="K378" s="12">
        <v>0</v>
      </c>
    </row>
    <row r="379" spans="1:11" s="1" customFormat="1" ht="15" hidden="1" customHeight="1" outlineLevel="1" x14ac:dyDescent="0.25">
      <c r="A379" s="7"/>
      <c r="B379" s="34"/>
      <c r="C379" s="35"/>
      <c r="D379" s="113"/>
      <c r="E379" s="68"/>
      <c r="F379" s="68"/>
      <c r="G379" s="12"/>
      <c r="H379" s="47"/>
      <c r="I379" s="47"/>
      <c r="J379" s="48"/>
      <c r="K379" s="12"/>
    </row>
    <row r="380" spans="1:11" s="1" customFormat="1" ht="15" customHeight="1" collapsed="1" x14ac:dyDescent="0.25">
      <c r="A380" s="11"/>
      <c r="B380" s="207" t="s">
        <v>147</v>
      </c>
      <c r="C380" s="218"/>
      <c r="D380" s="208"/>
      <c r="E380" s="66">
        <f>SUM(E381)</f>
        <v>0</v>
      </c>
      <c r="F380" s="66">
        <f t="shared" ref="F380:K380" si="50">SUM(F381)</f>
        <v>0</v>
      </c>
      <c r="G380" s="37">
        <f>SUM(G381)</f>
        <v>0</v>
      </c>
      <c r="H380" s="43">
        <f t="shared" si="50"/>
        <v>0</v>
      </c>
      <c r="I380" s="43">
        <f t="shared" si="50"/>
        <v>0</v>
      </c>
      <c r="J380" s="44">
        <f t="shared" si="50"/>
        <v>0</v>
      </c>
      <c r="K380" s="37">
        <f t="shared" si="50"/>
        <v>0</v>
      </c>
    </row>
    <row r="381" spans="1:11" s="1" customFormat="1" x14ac:dyDescent="0.25">
      <c r="A381" s="6"/>
      <c r="B381" s="215" t="s">
        <v>148</v>
      </c>
      <c r="C381" s="216"/>
      <c r="D381" s="217"/>
      <c r="E381" s="69">
        <f t="shared" ref="E381:K381" si="51">SUM(E382:E385)</f>
        <v>0</v>
      </c>
      <c r="F381" s="69">
        <f t="shared" si="51"/>
        <v>0</v>
      </c>
      <c r="G381" s="30">
        <f t="shared" si="51"/>
        <v>0</v>
      </c>
      <c r="H381" s="45">
        <f t="shared" si="51"/>
        <v>0</v>
      </c>
      <c r="I381" s="45">
        <f t="shared" si="51"/>
        <v>0</v>
      </c>
      <c r="J381" s="46">
        <f t="shared" si="51"/>
        <v>0</v>
      </c>
      <c r="K381" s="30">
        <f t="shared" si="51"/>
        <v>0</v>
      </c>
    </row>
    <row r="382" spans="1:11" s="1" customFormat="1" ht="15" hidden="1" customHeight="1" outlineLevel="1" x14ac:dyDescent="0.25">
      <c r="A382" s="7">
        <v>41</v>
      </c>
      <c r="B382" s="20" t="s">
        <v>345</v>
      </c>
      <c r="C382" s="33" t="s">
        <v>52</v>
      </c>
      <c r="D382" s="36">
        <v>717001</v>
      </c>
      <c r="E382" s="137">
        <v>0</v>
      </c>
      <c r="F382" s="137">
        <v>0</v>
      </c>
      <c r="G382" s="13">
        <v>0</v>
      </c>
      <c r="H382" s="51">
        <v>0</v>
      </c>
      <c r="I382" s="159">
        <v>0</v>
      </c>
      <c r="J382" s="159">
        <v>0</v>
      </c>
      <c r="K382" s="13">
        <v>0</v>
      </c>
    </row>
    <row r="383" spans="1:11" s="1" customFormat="1" ht="15" hidden="1" customHeight="1" outlineLevel="1" x14ac:dyDescent="0.25">
      <c r="A383" s="7">
        <v>43</v>
      </c>
      <c r="B383" s="20" t="s">
        <v>345</v>
      </c>
      <c r="C383" s="33" t="s">
        <v>52</v>
      </c>
      <c r="D383" s="36">
        <v>717001</v>
      </c>
      <c r="E383" s="137">
        <v>0</v>
      </c>
      <c r="F383" s="137">
        <v>0</v>
      </c>
      <c r="G383" s="13">
        <v>0</v>
      </c>
      <c r="H383" s="51">
        <v>0</v>
      </c>
      <c r="I383" s="13">
        <v>0</v>
      </c>
      <c r="J383" s="13">
        <v>0</v>
      </c>
      <c r="K383" s="13">
        <v>0</v>
      </c>
    </row>
    <row r="384" spans="1:11" s="1" customFormat="1" ht="15" hidden="1" customHeight="1" outlineLevel="1" x14ac:dyDescent="0.25">
      <c r="A384" s="7">
        <v>46</v>
      </c>
      <c r="B384" s="20" t="s">
        <v>345</v>
      </c>
      <c r="C384" s="33" t="s">
        <v>52</v>
      </c>
      <c r="D384" s="36">
        <v>716</v>
      </c>
      <c r="E384" s="137">
        <v>0</v>
      </c>
      <c r="F384" s="137">
        <v>0</v>
      </c>
      <c r="G384" s="13">
        <v>0</v>
      </c>
      <c r="H384" s="51">
        <v>0</v>
      </c>
      <c r="I384" s="58">
        <v>0</v>
      </c>
      <c r="J384" s="75">
        <v>0</v>
      </c>
      <c r="K384" s="59">
        <v>0</v>
      </c>
    </row>
    <row r="385" spans="1:11" s="1" customFormat="1" ht="15" hidden="1" customHeight="1" outlineLevel="1" x14ac:dyDescent="0.25">
      <c r="A385" s="7">
        <v>52</v>
      </c>
      <c r="B385" s="20" t="s">
        <v>345</v>
      </c>
      <c r="C385" s="33" t="s">
        <v>52</v>
      </c>
      <c r="D385" s="36">
        <v>717001</v>
      </c>
      <c r="E385" s="139">
        <v>0</v>
      </c>
      <c r="F385" s="139">
        <v>0</v>
      </c>
      <c r="G385" s="59">
        <v>0</v>
      </c>
      <c r="H385" s="58">
        <v>0</v>
      </c>
      <c r="I385" s="58">
        <v>0</v>
      </c>
      <c r="J385" s="75">
        <v>0</v>
      </c>
      <c r="K385" s="59">
        <v>0</v>
      </c>
    </row>
    <row r="386" spans="1:11" s="1" customFormat="1" ht="15" hidden="1" customHeight="1" outlineLevel="1" x14ac:dyDescent="0.25">
      <c r="A386" s="7"/>
      <c r="B386" s="20"/>
      <c r="C386" s="33"/>
      <c r="D386" s="36"/>
      <c r="E386" s="63"/>
      <c r="F386" s="139"/>
      <c r="G386" s="59"/>
      <c r="H386" s="58"/>
      <c r="I386" s="58"/>
      <c r="J386" s="75"/>
      <c r="K386" s="59"/>
    </row>
    <row r="387" spans="1:11" s="1" customFormat="1" ht="15" hidden="1" customHeight="1" outlineLevel="1" x14ac:dyDescent="0.25">
      <c r="A387" s="11"/>
      <c r="B387" s="207" t="s">
        <v>149</v>
      </c>
      <c r="C387" s="218"/>
      <c r="D387" s="208"/>
      <c r="E387" s="66">
        <f t="shared" ref="E387:K387" si="52">SUM(E388)</f>
        <v>14997.96</v>
      </c>
      <c r="F387" s="66">
        <f t="shared" si="52"/>
        <v>0</v>
      </c>
      <c r="G387" s="37">
        <f>SUM(G388)</f>
        <v>0</v>
      </c>
      <c r="H387" s="43">
        <f t="shared" si="52"/>
        <v>66814</v>
      </c>
      <c r="I387" s="43">
        <f t="shared" si="52"/>
        <v>0</v>
      </c>
      <c r="J387" s="44">
        <f t="shared" si="52"/>
        <v>0</v>
      </c>
      <c r="K387" s="37">
        <f t="shared" si="52"/>
        <v>0</v>
      </c>
    </row>
    <row r="388" spans="1:11" s="1" customFormat="1" ht="15" hidden="1" customHeight="1" outlineLevel="1" x14ac:dyDescent="0.25">
      <c r="A388" s="6"/>
      <c r="B388" s="215" t="s">
        <v>151</v>
      </c>
      <c r="C388" s="216"/>
      <c r="D388" s="217"/>
      <c r="E388" s="69">
        <f>SUM(E389)</f>
        <v>14997.96</v>
      </c>
      <c r="F388" s="69">
        <f>SUM(F389)</f>
        <v>0</v>
      </c>
      <c r="G388" s="30">
        <f>SUM(G389)</f>
        <v>0</v>
      </c>
      <c r="H388" s="45">
        <f>SUM(H389:H390)</f>
        <v>66814</v>
      </c>
      <c r="I388" s="45">
        <f>SUM(I389)</f>
        <v>0</v>
      </c>
      <c r="J388" s="46">
        <f>SUM(J389)</f>
        <v>0</v>
      </c>
      <c r="K388" s="30">
        <f>SUM(K389)</f>
        <v>0</v>
      </c>
    </row>
    <row r="389" spans="1:11" s="1" customFormat="1" ht="15" hidden="1" customHeight="1" outlineLevel="1" x14ac:dyDescent="0.25">
      <c r="A389" s="7">
        <v>46</v>
      </c>
      <c r="B389" s="20" t="s">
        <v>310</v>
      </c>
      <c r="C389" s="33" t="s">
        <v>50</v>
      </c>
      <c r="D389" s="36">
        <v>713005</v>
      </c>
      <c r="E389" s="63">
        <v>14997.96</v>
      </c>
      <c r="F389" s="139">
        <v>0</v>
      </c>
      <c r="G389" s="59">
        <v>0</v>
      </c>
      <c r="H389" s="58">
        <v>7614</v>
      </c>
      <c r="I389" s="58">
        <v>0</v>
      </c>
      <c r="J389" s="75">
        <v>0</v>
      </c>
      <c r="K389" s="59">
        <v>0</v>
      </c>
    </row>
    <row r="390" spans="1:11" s="1" customFormat="1" ht="15" hidden="1" customHeight="1" outlineLevel="1" x14ac:dyDescent="0.25">
      <c r="A390" s="7">
        <v>111</v>
      </c>
      <c r="B390" s="20" t="s">
        <v>415</v>
      </c>
      <c r="C390" s="33" t="s">
        <v>50</v>
      </c>
      <c r="D390" s="36">
        <v>713005</v>
      </c>
      <c r="E390" s="63"/>
      <c r="F390" s="139"/>
      <c r="G390" s="59"/>
      <c r="H390" s="58">
        <v>59200</v>
      </c>
      <c r="I390" s="58">
        <v>0</v>
      </c>
      <c r="J390" s="75"/>
      <c r="K390" s="59"/>
    </row>
    <row r="391" spans="1:11" s="1" customFormat="1" ht="15" hidden="1" customHeight="1" outlineLevel="1" x14ac:dyDescent="0.25">
      <c r="A391" s="7"/>
      <c r="B391" s="20"/>
      <c r="C391" s="33"/>
      <c r="D391" s="36"/>
      <c r="E391" s="63"/>
      <c r="F391" s="139"/>
      <c r="G391" s="59"/>
      <c r="H391" s="58"/>
      <c r="I391" s="58"/>
      <c r="J391" s="75"/>
      <c r="K391" s="59"/>
    </row>
    <row r="392" spans="1:11" s="1" customFormat="1" ht="15" hidden="1" customHeight="1" outlineLevel="1" x14ac:dyDescent="0.25">
      <c r="A392" s="22"/>
      <c r="B392" s="207" t="s">
        <v>166</v>
      </c>
      <c r="C392" s="218"/>
      <c r="D392" s="208"/>
      <c r="E392" s="66">
        <f t="shared" ref="E392:K392" si="53">SUM(E393)</f>
        <v>42601.24</v>
      </c>
      <c r="F392" s="66">
        <f t="shared" si="53"/>
        <v>52384.58</v>
      </c>
      <c r="G392" s="195">
        <f>SUM(G393)</f>
        <v>1062129</v>
      </c>
      <c r="H392" s="43">
        <f t="shared" si="53"/>
        <v>833099</v>
      </c>
      <c r="I392" s="188">
        <f t="shared" si="53"/>
        <v>253998</v>
      </c>
      <c r="J392" s="44">
        <f t="shared" si="53"/>
        <v>0</v>
      </c>
      <c r="K392" s="37">
        <f t="shared" si="53"/>
        <v>0</v>
      </c>
    </row>
    <row r="393" spans="1:11" s="1" customFormat="1" ht="15" hidden="1" customHeight="1" outlineLevel="1" x14ac:dyDescent="0.25">
      <c r="A393" s="101"/>
      <c r="B393" s="215" t="s">
        <v>167</v>
      </c>
      <c r="C393" s="216"/>
      <c r="D393" s="217"/>
      <c r="E393" s="69">
        <f t="shared" ref="E393:K393" si="54">SUM(E394:E404)</f>
        <v>42601.24</v>
      </c>
      <c r="F393" s="69">
        <f t="shared" si="54"/>
        <v>52384.58</v>
      </c>
      <c r="G393" s="194">
        <f t="shared" si="54"/>
        <v>1062129</v>
      </c>
      <c r="H393" s="45">
        <f t="shared" si="54"/>
        <v>833099</v>
      </c>
      <c r="I393" s="187">
        <f t="shared" si="54"/>
        <v>253998</v>
      </c>
      <c r="J393" s="46">
        <f t="shared" si="54"/>
        <v>0</v>
      </c>
      <c r="K393" s="30">
        <f t="shared" si="54"/>
        <v>0</v>
      </c>
    </row>
    <row r="394" spans="1:11" s="1" customFormat="1" ht="15" hidden="1" customHeight="1" outlineLevel="1" x14ac:dyDescent="0.25">
      <c r="A394" s="7">
        <v>46</v>
      </c>
      <c r="B394" s="20" t="s">
        <v>341</v>
      </c>
      <c r="C394" s="33" t="s">
        <v>45</v>
      </c>
      <c r="D394" s="36">
        <v>717002</v>
      </c>
      <c r="E394" s="63">
        <v>14390.84</v>
      </c>
      <c r="F394" s="139">
        <v>0</v>
      </c>
      <c r="G394" s="59">
        <v>0</v>
      </c>
      <c r="H394" s="58">
        <v>0</v>
      </c>
      <c r="I394" s="58">
        <v>0</v>
      </c>
      <c r="J394" s="75">
        <v>0</v>
      </c>
      <c r="K394" s="59">
        <v>0</v>
      </c>
    </row>
    <row r="395" spans="1:11" s="1" customFormat="1" ht="15" hidden="1" customHeight="1" outlineLevel="1" x14ac:dyDescent="0.25">
      <c r="A395" s="7">
        <v>41</v>
      </c>
      <c r="B395" s="20" t="s">
        <v>408</v>
      </c>
      <c r="C395" s="33" t="s">
        <v>405</v>
      </c>
      <c r="D395" s="36">
        <v>717001</v>
      </c>
      <c r="E395" s="63">
        <v>0</v>
      </c>
      <c r="F395" s="139">
        <v>5383.44</v>
      </c>
      <c r="G395" s="59"/>
      <c r="H395" s="58"/>
      <c r="I395" s="58"/>
      <c r="J395" s="75"/>
      <c r="K395" s="59"/>
    </row>
    <row r="396" spans="1:11" s="1" customFormat="1" ht="15" hidden="1" customHeight="1" outlineLevel="1" x14ac:dyDescent="0.25">
      <c r="A396" s="7">
        <v>41</v>
      </c>
      <c r="B396" s="20" t="s">
        <v>407</v>
      </c>
      <c r="C396" s="33" t="s">
        <v>405</v>
      </c>
      <c r="D396" s="36">
        <v>717002</v>
      </c>
      <c r="E396" s="63">
        <v>0</v>
      </c>
      <c r="F396" s="139">
        <v>1833.78</v>
      </c>
      <c r="G396" s="59"/>
      <c r="H396" s="58"/>
      <c r="I396" s="58"/>
      <c r="J396" s="75"/>
      <c r="K396" s="59"/>
    </row>
    <row r="397" spans="1:11" s="1" customFormat="1" ht="15" hidden="1" customHeight="1" outlineLevel="1" x14ac:dyDescent="0.25">
      <c r="A397" s="7">
        <v>46</v>
      </c>
      <c r="B397" s="20" t="s">
        <v>425</v>
      </c>
      <c r="C397" s="33" t="s">
        <v>405</v>
      </c>
      <c r="D397" s="36">
        <v>717</v>
      </c>
      <c r="E397" s="63"/>
      <c r="F397" s="139"/>
      <c r="G397" s="59"/>
      <c r="H397" s="58"/>
      <c r="I397" s="58">
        <v>30000</v>
      </c>
      <c r="J397" s="75">
        <v>0</v>
      </c>
      <c r="K397" s="59">
        <v>0</v>
      </c>
    </row>
    <row r="398" spans="1:11" s="1" customFormat="1" ht="15" hidden="1" customHeight="1" outlineLevel="1" x14ac:dyDescent="0.25">
      <c r="A398" s="7">
        <v>41</v>
      </c>
      <c r="B398" s="20" t="s">
        <v>406</v>
      </c>
      <c r="C398" s="33" t="s">
        <v>405</v>
      </c>
      <c r="D398" s="36">
        <v>717003</v>
      </c>
      <c r="E398" s="63">
        <v>0</v>
      </c>
      <c r="F398" s="139">
        <v>1730</v>
      </c>
      <c r="G398" s="59"/>
      <c r="H398" s="58"/>
      <c r="I398" s="58"/>
      <c r="J398" s="75"/>
      <c r="K398" s="59"/>
    </row>
    <row r="399" spans="1:11" s="1" customFormat="1" ht="15" hidden="1" customHeight="1" outlineLevel="1" x14ac:dyDescent="0.25">
      <c r="A399" s="7">
        <v>46</v>
      </c>
      <c r="B399" s="20" t="s">
        <v>424</v>
      </c>
      <c r="C399" s="33" t="s">
        <v>405</v>
      </c>
      <c r="D399" s="36">
        <v>717001</v>
      </c>
      <c r="E399" s="63">
        <v>0</v>
      </c>
      <c r="F399" s="139">
        <v>0</v>
      </c>
      <c r="G399" s="59">
        <v>0</v>
      </c>
      <c r="H399" s="58"/>
      <c r="I399" s="58">
        <v>39000</v>
      </c>
      <c r="J399" s="75">
        <v>0</v>
      </c>
      <c r="K399" s="59">
        <v>0</v>
      </c>
    </row>
    <row r="400" spans="1:11" s="1" customFormat="1" ht="15" hidden="1" customHeight="1" outlineLevel="1" x14ac:dyDescent="0.25">
      <c r="A400" s="7">
        <v>46</v>
      </c>
      <c r="B400" s="20" t="s">
        <v>346</v>
      </c>
      <c r="C400" s="33" t="s">
        <v>405</v>
      </c>
      <c r="D400" s="36">
        <v>717001</v>
      </c>
      <c r="E400" s="63">
        <v>0</v>
      </c>
      <c r="F400" s="139">
        <v>20708.36</v>
      </c>
      <c r="G400" s="59">
        <v>10000</v>
      </c>
      <c r="H400" s="58">
        <v>0</v>
      </c>
      <c r="I400" s="140">
        <v>0</v>
      </c>
      <c r="J400" s="75">
        <v>0</v>
      </c>
      <c r="K400" s="59">
        <v>0</v>
      </c>
    </row>
    <row r="401" spans="1:13" s="1" customFormat="1" ht="15" hidden="1" customHeight="1" outlineLevel="1" x14ac:dyDescent="0.25">
      <c r="A401" s="7">
        <v>111</v>
      </c>
      <c r="B401" s="20" t="s">
        <v>376</v>
      </c>
      <c r="C401" s="33" t="s">
        <v>45</v>
      </c>
      <c r="D401" s="36">
        <v>711005</v>
      </c>
      <c r="E401" s="63">
        <v>8155</v>
      </c>
      <c r="F401" s="139">
        <v>0</v>
      </c>
      <c r="G401" s="59">
        <v>961266</v>
      </c>
      <c r="H401" s="140">
        <v>770000</v>
      </c>
      <c r="I401" s="140">
        <v>142998</v>
      </c>
      <c r="J401" s="163">
        <v>0</v>
      </c>
      <c r="K401" s="164">
        <v>0</v>
      </c>
    </row>
    <row r="402" spans="1:13" s="1" customFormat="1" ht="15" hidden="1" customHeight="1" outlineLevel="1" x14ac:dyDescent="0.25">
      <c r="A402" s="7">
        <v>46</v>
      </c>
      <c r="B402" s="20" t="s">
        <v>418</v>
      </c>
      <c r="C402" s="33" t="s">
        <v>45</v>
      </c>
      <c r="D402" s="36">
        <v>711005</v>
      </c>
      <c r="E402" s="63">
        <v>3495</v>
      </c>
      <c r="F402" s="139">
        <v>0</v>
      </c>
      <c r="G402" s="59">
        <v>73063</v>
      </c>
      <c r="H402" s="140">
        <v>46299</v>
      </c>
      <c r="I402" s="140">
        <v>42000</v>
      </c>
      <c r="J402" s="163">
        <v>0</v>
      </c>
      <c r="K402" s="164">
        <v>0</v>
      </c>
    </row>
    <row r="403" spans="1:13" s="1" customFormat="1" ht="15" hidden="1" customHeight="1" outlineLevel="1" x14ac:dyDescent="0.25">
      <c r="A403" s="7">
        <v>41</v>
      </c>
      <c r="B403" s="20" t="s">
        <v>377</v>
      </c>
      <c r="C403" s="33" t="s">
        <v>405</v>
      </c>
      <c r="D403" s="36">
        <v>716</v>
      </c>
      <c r="E403" s="63">
        <v>11010.4</v>
      </c>
      <c r="F403" s="139">
        <v>3120</v>
      </c>
      <c r="G403" s="59">
        <v>7800</v>
      </c>
      <c r="H403" s="140">
        <v>7800</v>
      </c>
      <c r="I403" s="140">
        <v>0</v>
      </c>
      <c r="J403" s="163">
        <v>0</v>
      </c>
      <c r="K403" s="164">
        <v>0</v>
      </c>
    </row>
    <row r="404" spans="1:13" s="1" customFormat="1" ht="15" hidden="1" customHeight="1" outlineLevel="1" x14ac:dyDescent="0.25">
      <c r="A404" s="7">
        <v>46</v>
      </c>
      <c r="B404" s="20" t="s">
        <v>335</v>
      </c>
      <c r="C404" s="33" t="s">
        <v>45</v>
      </c>
      <c r="D404" s="36">
        <v>716</v>
      </c>
      <c r="E404" s="63">
        <v>5550</v>
      </c>
      <c r="F404" s="139">
        <v>19609</v>
      </c>
      <c r="G404" s="59">
        <v>10000</v>
      </c>
      <c r="H404" s="140">
        <v>9000</v>
      </c>
      <c r="I404" s="140">
        <v>0</v>
      </c>
      <c r="J404" s="163">
        <v>0</v>
      </c>
      <c r="K404" s="164">
        <v>0</v>
      </c>
    </row>
    <row r="405" spans="1:13" s="1" customFormat="1" ht="15" hidden="1" customHeight="1" outlineLevel="1" x14ac:dyDescent="0.25">
      <c r="A405" s="7"/>
      <c r="B405" s="20"/>
      <c r="C405" s="33"/>
      <c r="D405" s="36"/>
      <c r="E405" s="63"/>
      <c r="F405" s="139"/>
      <c r="G405" s="59"/>
      <c r="H405" s="58"/>
      <c r="I405" s="58"/>
      <c r="J405" s="75"/>
      <c r="K405" s="59"/>
    </row>
    <row r="406" spans="1:13" s="1" customFormat="1" ht="15" hidden="1" customHeight="1" outlineLevel="1" x14ac:dyDescent="0.25">
      <c r="A406" s="22"/>
      <c r="B406" s="207" t="s">
        <v>172</v>
      </c>
      <c r="C406" s="218"/>
      <c r="D406" s="208"/>
      <c r="E406" s="66">
        <f t="shared" ref="E406:K406" si="55">SUM(E407)</f>
        <v>0</v>
      </c>
      <c r="F406" s="66">
        <f t="shared" si="55"/>
        <v>0</v>
      </c>
      <c r="G406" s="37">
        <f t="shared" si="55"/>
        <v>5000</v>
      </c>
      <c r="H406" s="43">
        <f t="shared" si="55"/>
        <v>0</v>
      </c>
      <c r="I406" s="43">
        <f t="shared" si="55"/>
        <v>0</v>
      </c>
      <c r="J406" s="44">
        <f t="shared" si="55"/>
        <v>0</v>
      </c>
      <c r="K406" s="37">
        <f t="shared" si="55"/>
        <v>0</v>
      </c>
    </row>
    <row r="407" spans="1:13" s="1" customFormat="1" ht="15" hidden="1" customHeight="1" outlineLevel="1" x14ac:dyDescent="0.25">
      <c r="A407" s="101"/>
      <c r="B407" s="215" t="s">
        <v>360</v>
      </c>
      <c r="C407" s="216"/>
      <c r="D407" s="217"/>
      <c r="E407" s="69">
        <f t="shared" ref="E407:K407" si="56">SUM(E408:E416)</f>
        <v>0</v>
      </c>
      <c r="F407" s="69">
        <f t="shared" si="56"/>
        <v>0</v>
      </c>
      <c r="G407" s="30">
        <f t="shared" si="56"/>
        <v>5000</v>
      </c>
      <c r="H407" s="45">
        <v>0</v>
      </c>
      <c r="I407" s="45">
        <v>0</v>
      </c>
      <c r="J407" s="46">
        <f t="shared" si="56"/>
        <v>0</v>
      </c>
      <c r="K407" s="30">
        <f t="shared" si="56"/>
        <v>0</v>
      </c>
    </row>
    <row r="408" spans="1:13" s="1" customFormat="1" ht="15" hidden="1" customHeight="1" outlineLevel="1" x14ac:dyDescent="0.25">
      <c r="A408" s="142">
        <v>46</v>
      </c>
      <c r="B408" s="145" t="s">
        <v>359</v>
      </c>
      <c r="C408" s="144" t="s">
        <v>37</v>
      </c>
      <c r="D408" s="145">
        <v>717001</v>
      </c>
      <c r="E408" s="139">
        <v>0</v>
      </c>
      <c r="F408" s="139">
        <v>0</v>
      </c>
      <c r="G408" s="164">
        <v>5000</v>
      </c>
      <c r="H408" s="140">
        <v>0</v>
      </c>
      <c r="I408" s="140">
        <v>0</v>
      </c>
      <c r="J408" s="163">
        <v>0</v>
      </c>
      <c r="K408" s="164">
        <v>0</v>
      </c>
      <c r="M408" s="166"/>
    </row>
    <row r="409" spans="1:13" s="1" customFormat="1" ht="15" hidden="1" customHeight="1" outlineLevel="1" x14ac:dyDescent="0.25">
      <c r="A409" s="7"/>
      <c r="B409" s="20"/>
      <c r="C409" s="33"/>
      <c r="D409" s="36"/>
      <c r="E409" s="63"/>
      <c r="F409" s="139"/>
      <c r="G409" s="59"/>
      <c r="H409" s="58"/>
      <c r="I409" s="58"/>
      <c r="J409" s="75"/>
      <c r="K409" s="59"/>
    </row>
    <row r="410" spans="1:13" s="1" customFormat="1" ht="15" hidden="1" customHeight="1" outlineLevel="1" x14ac:dyDescent="0.25">
      <c r="A410" s="22"/>
      <c r="B410" s="221" t="s">
        <v>195</v>
      </c>
      <c r="C410" s="222"/>
      <c r="D410" s="223"/>
      <c r="E410" s="66">
        <f t="shared" ref="E410:K410" si="57">SUM(E411)</f>
        <v>0</v>
      </c>
      <c r="F410" s="66">
        <f t="shared" si="57"/>
        <v>0</v>
      </c>
      <c r="G410" s="37">
        <f t="shared" si="57"/>
        <v>0</v>
      </c>
      <c r="H410" s="43">
        <f t="shared" si="57"/>
        <v>168632</v>
      </c>
      <c r="I410" s="43">
        <f t="shared" si="57"/>
        <v>158000</v>
      </c>
      <c r="J410" s="44">
        <f t="shared" si="57"/>
        <v>0</v>
      </c>
      <c r="K410" s="37">
        <f t="shared" si="57"/>
        <v>0</v>
      </c>
    </row>
    <row r="411" spans="1:13" s="1" customFormat="1" ht="15" hidden="1" customHeight="1" outlineLevel="1" x14ac:dyDescent="0.25">
      <c r="A411" s="101"/>
      <c r="B411" s="219" t="s">
        <v>232</v>
      </c>
      <c r="C411" s="219"/>
      <c r="D411" s="219"/>
      <c r="E411" s="69">
        <f t="shared" ref="E411:K411" si="58">SUM(E412:E416)</f>
        <v>0</v>
      </c>
      <c r="F411" s="69">
        <f t="shared" si="58"/>
        <v>0</v>
      </c>
      <c r="G411" s="30">
        <f t="shared" si="58"/>
        <v>0</v>
      </c>
      <c r="H411" s="45">
        <f t="shared" si="58"/>
        <v>168632</v>
      </c>
      <c r="I411" s="45">
        <f t="shared" si="58"/>
        <v>158000</v>
      </c>
      <c r="J411" s="46">
        <f t="shared" si="58"/>
        <v>0</v>
      </c>
      <c r="K411" s="30">
        <f t="shared" si="58"/>
        <v>0</v>
      </c>
    </row>
    <row r="412" spans="1:13" s="1" customFormat="1" ht="15" hidden="1" customHeight="1" outlineLevel="1" x14ac:dyDescent="0.25">
      <c r="A412" s="101"/>
      <c r="B412" s="205" t="s">
        <v>233</v>
      </c>
      <c r="C412" s="220"/>
      <c r="D412" s="206"/>
      <c r="E412" s="101"/>
      <c r="F412" s="101"/>
      <c r="G412" s="101"/>
      <c r="H412" s="101"/>
      <c r="I412" s="101"/>
      <c r="J412" s="101"/>
      <c r="K412" s="101"/>
    </row>
    <row r="413" spans="1:13" s="1" customFormat="1" ht="15" hidden="1" customHeight="1" outlineLevel="1" x14ac:dyDescent="0.25">
      <c r="A413" s="101"/>
      <c r="B413" s="205" t="s">
        <v>234</v>
      </c>
      <c r="C413" s="220"/>
      <c r="D413" s="206"/>
      <c r="E413" s="101"/>
      <c r="F413" s="101"/>
      <c r="G413" s="101"/>
      <c r="H413" s="101"/>
      <c r="I413" s="101"/>
      <c r="J413" s="101"/>
      <c r="K413" s="101"/>
    </row>
    <row r="414" spans="1:13" s="1" customFormat="1" ht="15" hidden="1" customHeight="1" outlineLevel="1" x14ac:dyDescent="0.25">
      <c r="A414" s="7">
        <v>46</v>
      </c>
      <c r="B414" s="35" t="s">
        <v>416</v>
      </c>
      <c r="C414" s="177" t="s">
        <v>417</v>
      </c>
      <c r="D414" s="160">
        <v>717002</v>
      </c>
      <c r="E414" s="161">
        <v>0</v>
      </c>
      <c r="F414" s="161">
        <v>0</v>
      </c>
      <c r="G414" s="162">
        <v>0</v>
      </c>
      <c r="H414" s="174">
        <v>18632</v>
      </c>
      <c r="I414" s="174">
        <v>8000</v>
      </c>
      <c r="J414" s="175">
        <v>0</v>
      </c>
      <c r="K414" s="176">
        <v>0</v>
      </c>
    </row>
    <row r="415" spans="1:13" s="1" customFormat="1" ht="15" hidden="1" customHeight="1" outlineLevel="1" x14ac:dyDescent="0.25">
      <c r="A415" s="7">
        <v>111</v>
      </c>
      <c r="B415" s="35" t="s">
        <v>416</v>
      </c>
      <c r="C415" s="177" t="s">
        <v>417</v>
      </c>
      <c r="D415" s="160">
        <v>717002</v>
      </c>
      <c r="E415" s="161"/>
      <c r="F415" s="161"/>
      <c r="G415" s="162">
        <v>0</v>
      </c>
      <c r="H415" s="174">
        <v>150000</v>
      </c>
      <c r="I415" s="174">
        <v>150000</v>
      </c>
      <c r="J415" s="175"/>
      <c r="K415" s="176"/>
    </row>
    <row r="416" spans="1:13" s="1" customFormat="1" ht="15" hidden="1" customHeight="1" outlineLevel="1" x14ac:dyDescent="0.25">
      <c r="A416" s="7"/>
      <c r="B416" s="20"/>
      <c r="C416" s="33"/>
      <c r="D416" s="36"/>
      <c r="E416" s="63"/>
      <c r="F416" s="139"/>
      <c r="G416" s="59"/>
      <c r="H416" s="58"/>
      <c r="I416" s="58"/>
      <c r="J416" s="75"/>
      <c r="K416" s="59"/>
    </row>
    <row r="417" spans="1:11" collapsed="1" x14ac:dyDescent="0.25">
      <c r="A417" s="114"/>
      <c r="B417" s="115" t="s">
        <v>218</v>
      </c>
      <c r="C417" s="114"/>
      <c r="D417" s="114"/>
      <c r="E417" s="117">
        <f t="shared" ref="E417:K418" si="59">SUM(E418)</f>
        <v>25568.25</v>
      </c>
      <c r="F417" s="117">
        <f t="shared" si="59"/>
        <v>44686.03</v>
      </c>
      <c r="G417" s="118">
        <f>SUM(G418)</f>
        <v>25600</v>
      </c>
      <c r="H417" s="119">
        <f t="shared" si="59"/>
        <v>25600</v>
      </c>
      <c r="I417" s="119">
        <f t="shared" si="59"/>
        <v>25600</v>
      </c>
      <c r="J417" s="116">
        <f t="shared" si="59"/>
        <v>25600</v>
      </c>
      <c r="K417" s="118">
        <f t="shared" si="59"/>
        <v>25600</v>
      </c>
    </row>
    <row r="418" spans="1:11" s="1" customFormat="1" x14ac:dyDescent="0.25">
      <c r="A418" s="11"/>
      <c r="B418" s="207" t="s">
        <v>214</v>
      </c>
      <c r="C418" s="218"/>
      <c r="D418" s="208"/>
      <c r="E418" s="66">
        <f t="shared" si="59"/>
        <v>25568.25</v>
      </c>
      <c r="F418" s="66">
        <f t="shared" si="59"/>
        <v>44686.03</v>
      </c>
      <c r="G418" s="37">
        <f t="shared" si="59"/>
        <v>25600</v>
      </c>
      <c r="H418" s="43">
        <f t="shared" si="59"/>
        <v>25600</v>
      </c>
      <c r="I418" s="43">
        <f t="shared" si="59"/>
        <v>25600</v>
      </c>
      <c r="J418" s="44">
        <f t="shared" si="59"/>
        <v>25600</v>
      </c>
      <c r="K418" s="37">
        <f t="shared" si="59"/>
        <v>25600</v>
      </c>
    </row>
    <row r="419" spans="1:11" x14ac:dyDescent="0.25">
      <c r="A419" s="6"/>
      <c r="B419" s="215" t="s">
        <v>215</v>
      </c>
      <c r="C419" s="216"/>
      <c r="D419" s="217"/>
      <c r="E419" s="69">
        <f t="shared" ref="E419:K419" si="60">SUM(E420:E422)</f>
        <v>25568.25</v>
      </c>
      <c r="F419" s="69">
        <f t="shared" si="60"/>
        <v>44686.03</v>
      </c>
      <c r="G419" s="30">
        <f t="shared" si="60"/>
        <v>25600</v>
      </c>
      <c r="H419" s="45">
        <f t="shared" si="60"/>
        <v>25600</v>
      </c>
      <c r="I419" s="45">
        <f t="shared" si="60"/>
        <v>25600</v>
      </c>
      <c r="J419" s="46">
        <f t="shared" si="60"/>
        <v>25600</v>
      </c>
      <c r="K419" s="30">
        <f t="shared" si="60"/>
        <v>25600</v>
      </c>
    </row>
    <row r="420" spans="1:11" ht="17.25" hidden="1" customHeight="1" outlineLevel="1" x14ac:dyDescent="0.25">
      <c r="A420" s="7">
        <v>46</v>
      </c>
      <c r="B420" s="10" t="s">
        <v>141</v>
      </c>
      <c r="C420" s="31" t="s">
        <v>35</v>
      </c>
      <c r="D420" s="34">
        <v>821007</v>
      </c>
      <c r="E420" s="68">
        <v>0</v>
      </c>
      <c r="F420" s="68">
        <v>0</v>
      </c>
      <c r="G420" s="12">
        <v>0</v>
      </c>
      <c r="H420" s="120">
        <v>0</v>
      </c>
      <c r="I420" s="47">
        <v>0</v>
      </c>
      <c r="J420" s="48">
        <v>0</v>
      </c>
      <c r="K420" s="12">
        <v>0</v>
      </c>
    </row>
    <row r="421" spans="1:11" s="1" customFormat="1" ht="17.25" hidden="1" customHeight="1" outlineLevel="1" x14ac:dyDescent="0.25">
      <c r="A421" s="7">
        <v>41</v>
      </c>
      <c r="B421" s="10" t="s">
        <v>140</v>
      </c>
      <c r="C421" s="31" t="s">
        <v>35</v>
      </c>
      <c r="D421" s="34">
        <v>821007</v>
      </c>
      <c r="E421" s="68">
        <v>25568.25</v>
      </c>
      <c r="F421" s="68">
        <v>24686.03</v>
      </c>
      <c r="G421" s="12">
        <v>25600</v>
      </c>
      <c r="H421" s="47">
        <v>25600</v>
      </c>
      <c r="I421" s="47">
        <v>25600</v>
      </c>
      <c r="J421" s="48">
        <v>25600</v>
      </c>
      <c r="K421" s="12">
        <v>25600</v>
      </c>
    </row>
    <row r="422" spans="1:11" s="1" customFormat="1" ht="15" hidden="1" customHeight="1" outlineLevel="1" x14ac:dyDescent="0.25">
      <c r="A422" s="7">
        <v>71</v>
      </c>
      <c r="B422" s="10" t="s">
        <v>404</v>
      </c>
      <c r="C422" s="31" t="s">
        <v>227</v>
      </c>
      <c r="D422" s="34">
        <v>819002</v>
      </c>
      <c r="E422" s="68">
        <v>0</v>
      </c>
      <c r="F422" s="68">
        <v>20000</v>
      </c>
      <c r="G422" s="12">
        <v>0</v>
      </c>
      <c r="H422" s="120">
        <v>0</v>
      </c>
      <c r="I422" s="47">
        <v>0</v>
      </c>
      <c r="J422" s="48">
        <v>0</v>
      </c>
      <c r="K422" s="12">
        <v>0</v>
      </c>
    </row>
    <row r="423" spans="1:11" s="1" customFormat="1" collapsed="1" x14ac:dyDescent="0.25">
      <c r="A423" s="7"/>
      <c r="B423" s="10"/>
      <c r="C423" s="31"/>
      <c r="D423" s="34"/>
      <c r="E423" s="68"/>
      <c r="F423" s="68"/>
      <c r="G423" s="12"/>
      <c r="H423" s="47"/>
      <c r="I423" s="47"/>
      <c r="J423" s="48"/>
      <c r="K423" s="12"/>
    </row>
    <row r="424" spans="1:11" x14ac:dyDescent="0.25">
      <c r="A424" s="5"/>
      <c r="B424" s="4" t="s">
        <v>26</v>
      </c>
      <c r="C424" s="5"/>
      <c r="D424" s="4"/>
      <c r="E424" s="65">
        <f t="shared" ref="E424:K424" si="61">SUM(E5,E374,E417)</f>
        <v>804650.46</v>
      </c>
      <c r="F424" s="65">
        <f t="shared" si="61"/>
        <v>737364.56999999983</v>
      </c>
      <c r="G424" s="196">
        <f t="shared" si="61"/>
        <v>1754088</v>
      </c>
      <c r="H424" s="54">
        <f t="shared" si="61"/>
        <v>1811619.78</v>
      </c>
      <c r="I424" s="186">
        <f t="shared" si="61"/>
        <v>1090664</v>
      </c>
      <c r="J424" s="55">
        <f t="shared" si="61"/>
        <v>672494</v>
      </c>
      <c r="K424" s="55">
        <f t="shared" si="61"/>
        <v>669794</v>
      </c>
    </row>
    <row r="425" spans="1:11" x14ac:dyDescent="0.25">
      <c r="A425" s="1"/>
      <c r="B425" s="26"/>
      <c r="C425" s="1"/>
      <c r="D425" s="1"/>
      <c r="E425" s="1"/>
      <c r="F425" s="1"/>
      <c r="G425" s="1"/>
      <c r="H425" s="1"/>
      <c r="I425" s="1"/>
      <c r="J425" s="1"/>
      <c r="K425" s="1"/>
    </row>
    <row r="426" spans="1:11" x14ac:dyDescent="0.25">
      <c r="B426" s="148" t="s">
        <v>283</v>
      </c>
      <c r="C426" s="199">
        <v>43448</v>
      </c>
      <c r="F426" s="88"/>
      <c r="G426" s="88"/>
      <c r="H426" s="26"/>
    </row>
    <row r="427" spans="1:11" x14ac:dyDescent="0.25">
      <c r="A427" s="26"/>
      <c r="B427" s="148" t="s">
        <v>276</v>
      </c>
      <c r="C427" s="26"/>
      <c r="D427" s="26"/>
      <c r="E427" s="26"/>
      <c r="F427" s="26"/>
      <c r="G427" s="26"/>
      <c r="H427" s="1"/>
      <c r="I427" s="26"/>
      <c r="J427" s="26"/>
      <c r="K427" s="26"/>
    </row>
    <row r="428" spans="1:11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</row>
    <row r="429" spans="1:11" x14ac:dyDescent="0.25">
      <c r="B429" s="201" t="s">
        <v>426</v>
      </c>
      <c r="C429" s="201"/>
      <c r="D429" s="201"/>
      <c r="E429" s="201"/>
      <c r="F429" s="201"/>
      <c r="G429" s="201"/>
      <c r="H429" s="201"/>
    </row>
    <row r="430" spans="1:11" x14ac:dyDescent="0.25">
      <c r="B430" s="201" t="s">
        <v>427</v>
      </c>
      <c r="C430" s="201"/>
      <c r="D430" s="201"/>
      <c r="E430" s="201"/>
      <c r="F430" s="201"/>
      <c r="G430" s="201"/>
      <c r="H430" s="201"/>
    </row>
    <row r="431" spans="1:11" x14ac:dyDescent="0.25">
      <c r="B431" s="201" t="s">
        <v>428</v>
      </c>
      <c r="C431" s="201"/>
      <c r="D431" s="201"/>
      <c r="E431" s="201"/>
      <c r="F431" s="201"/>
      <c r="G431" s="201"/>
      <c r="H431" s="201"/>
    </row>
    <row r="432" spans="1:11" x14ac:dyDescent="0.25">
      <c r="B432" s="200" t="s">
        <v>429</v>
      </c>
      <c r="C432" s="26"/>
      <c r="D432" s="26"/>
      <c r="E432" s="26"/>
      <c r="F432" s="26"/>
      <c r="G432" s="26"/>
      <c r="H432" s="26"/>
    </row>
    <row r="433" spans="2:8" x14ac:dyDescent="0.25">
      <c r="B433" s="26"/>
      <c r="C433" s="26"/>
      <c r="D433" s="26"/>
      <c r="E433" s="26"/>
      <c r="F433" s="26"/>
      <c r="G433" s="26"/>
      <c r="H433" s="26"/>
    </row>
    <row r="434" spans="2:8" x14ac:dyDescent="0.25">
      <c r="B434" s="26"/>
      <c r="C434" s="26"/>
      <c r="D434" s="26"/>
      <c r="E434" s="26"/>
      <c r="F434" s="26"/>
      <c r="G434" s="26"/>
      <c r="H434" s="26"/>
    </row>
    <row r="435" spans="2:8" x14ac:dyDescent="0.25">
      <c r="B435" s="26"/>
      <c r="C435" s="26"/>
      <c r="D435" s="26"/>
      <c r="E435" s="26"/>
      <c r="F435" s="26"/>
      <c r="G435" s="26"/>
      <c r="H435" s="26"/>
    </row>
    <row r="436" spans="2:8" x14ac:dyDescent="0.25">
      <c r="B436" s="26"/>
      <c r="C436" s="26"/>
      <c r="D436" s="26"/>
      <c r="E436" s="26"/>
      <c r="F436" s="26"/>
      <c r="G436" s="26"/>
      <c r="H436" s="26"/>
    </row>
    <row r="437" spans="2:8" x14ac:dyDescent="0.25">
      <c r="B437" s="26"/>
      <c r="C437" s="26"/>
      <c r="D437" s="26"/>
      <c r="E437" s="26"/>
      <c r="F437" s="26"/>
      <c r="G437" s="26"/>
      <c r="H437" s="26"/>
    </row>
    <row r="438" spans="2:8" x14ac:dyDescent="0.25">
      <c r="B438" s="26"/>
      <c r="C438" s="26"/>
      <c r="D438" s="26"/>
      <c r="E438" s="26"/>
      <c r="F438" s="26"/>
      <c r="G438" s="26"/>
      <c r="H438" s="26"/>
    </row>
    <row r="439" spans="2:8" x14ac:dyDescent="0.25">
      <c r="B439" s="26"/>
      <c r="C439" s="26"/>
      <c r="D439" s="26"/>
      <c r="E439" s="26"/>
      <c r="F439" s="26"/>
      <c r="G439" s="26"/>
      <c r="H439" s="26"/>
    </row>
    <row r="440" spans="2:8" x14ac:dyDescent="0.25">
      <c r="B440" s="26"/>
      <c r="C440" s="26"/>
      <c r="D440" s="26"/>
      <c r="E440" s="26"/>
      <c r="F440" s="26"/>
      <c r="G440" s="26"/>
      <c r="H440" s="26"/>
    </row>
    <row r="441" spans="2:8" x14ac:dyDescent="0.25">
      <c r="B441" s="26"/>
      <c r="C441" s="26"/>
      <c r="D441" s="26"/>
      <c r="E441" s="26"/>
      <c r="F441" s="26"/>
      <c r="G441" s="26"/>
      <c r="H441" s="26"/>
    </row>
    <row r="442" spans="2:8" x14ac:dyDescent="0.25">
      <c r="B442" s="26"/>
      <c r="C442" s="26"/>
      <c r="D442" s="26"/>
      <c r="E442" s="26"/>
      <c r="F442" s="88" t="s">
        <v>252</v>
      </c>
      <c r="G442" s="88"/>
      <c r="H442" s="26"/>
    </row>
    <row r="443" spans="2:8" x14ac:dyDescent="0.25">
      <c r="B443" s="1"/>
      <c r="C443" s="1"/>
      <c r="D443" s="1"/>
      <c r="E443" s="1"/>
      <c r="F443" s="26" t="s">
        <v>253</v>
      </c>
      <c r="G443" s="26"/>
      <c r="H443" s="1"/>
    </row>
    <row r="444" spans="2:8" x14ac:dyDescent="0.25">
      <c r="B444" s="1"/>
      <c r="C444" s="1"/>
      <c r="D444" s="1"/>
      <c r="E444" s="1"/>
      <c r="F444" s="1"/>
      <c r="G444" s="1"/>
      <c r="H444" s="1"/>
    </row>
  </sheetData>
  <mergeCells count="124">
    <mergeCell ref="B392:D392"/>
    <mergeCell ref="B393:D393"/>
    <mergeCell ref="B324:D324"/>
    <mergeCell ref="B333:D333"/>
    <mergeCell ref="B337:D337"/>
    <mergeCell ref="B334:D334"/>
    <mergeCell ref="B335:D335"/>
    <mergeCell ref="B340:D340"/>
    <mergeCell ref="B318:D318"/>
    <mergeCell ref="B319:D319"/>
    <mergeCell ref="B371:D371"/>
    <mergeCell ref="B344:D344"/>
    <mergeCell ref="B354:D354"/>
    <mergeCell ref="B355:D355"/>
    <mergeCell ref="B349:D349"/>
    <mergeCell ref="B366:D366"/>
    <mergeCell ref="B370:D370"/>
    <mergeCell ref="B350:D350"/>
    <mergeCell ref="B362:D362"/>
    <mergeCell ref="B361:D361"/>
    <mergeCell ref="B313:D313"/>
    <mergeCell ref="B315:D315"/>
    <mergeCell ref="B322:D322"/>
    <mergeCell ref="B323:D323"/>
    <mergeCell ref="B309:D309"/>
    <mergeCell ref="B296:D296"/>
    <mergeCell ref="B192:D192"/>
    <mergeCell ref="B170:D170"/>
    <mergeCell ref="B342:D342"/>
    <mergeCell ref="B291:D291"/>
    <mergeCell ref="B292:D292"/>
    <mergeCell ref="B310:D310"/>
    <mergeCell ref="B271:D271"/>
    <mergeCell ref="B297:D297"/>
    <mergeCell ref="B298:D298"/>
    <mergeCell ref="B302:D302"/>
    <mergeCell ref="B303:D303"/>
    <mergeCell ref="B305:D305"/>
    <mergeCell ref="B304:D304"/>
    <mergeCell ref="B299:D299"/>
    <mergeCell ref="B293:D293"/>
    <mergeCell ref="B285:D285"/>
    <mergeCell ref="B290:D290"/>
    <mergeCell ref="B287:D287"/>
    <mergeCell ref="B284:D284"/>
    <mergeCell ref="B233:D233"/>
    <mergeCell ref="B234:D234"/>
    <mergeCell ref="B235:D235"/>
    <mergeCell ref="B242:D242"/>
    <mergeCell ref="B155:D155"/>
    <mergeCell ref="B283:D283"/>
    <mergeCell ref="B193:D193"/>
    <mergeCell ref="B208:D208"/>
    <mergeCell ref="B209:D209"/>
    <mergeCell ref="B270:D270"/>
    <mergeCell ref="B227:D227"/>
    <mergeCell ref="B180:D180"/>
    <mergeCell ref="B264:D264"/>
    <mergeCell ref="B179:D179"/>
    <mergeCell ref="B243:D243"/>
    <mergeCell ref="A3:A4"/>
    <mergeCell ref="B3:B4"/>
    <mergeCell ref="C3:C4"/>
    <mergeCell ref="D3:D4"/>
    <mergeCell ref="B7:D7"/>
    <mergeCell ref="B142:D142"/>
    <mergeCell ref="B109:D109"/>
    <mergeCell ref="B114:D114"/>
    <mergeCell ref="B26:D26"/>
    <mergeCell ref="B27:D27"/>
    <mergeCell ref="B113:D113"/>
    <mergeCell ref="K3:K4"/>
    <mergeCell ref="B6:D6"/>
    <mergeCell ref="B8:D8"/>
    <mergeCell ref="B110:D110"/>
    <mergeCell ref="E3:E4"/>
    <mergeCell ref="F3:F4"/>
    <mergeCell ref="G3:G4"/>
    <mergeCell ref="I3:I4"/>
    <mergeCell ref="J3:J4"/>
    <mergeCell ref="B327:D327"/>
    <mergeCell ref="B329:D329"/>
    <mergeCell ref="B347:D347"/>
    <mergeCell ref="B365:D365"/>
    <mergeCell ref="B367:D367"/>
    <mergeCell ref="B419:D419"/>
    <mergeCell ref="B418:D418"/>
    <mergeCell ref="B376:D376"/>
    <mergeCell ref="B380:D380"/>
    <mergeCell ref="B381:D381"/>
    <mergeCell ref="B375:D375"/>
    <mergeCell ref="B348:D348"/>
    <mergeCell ref="B341:D341"/>
    <mergeCell ref="B410:D410"/>
    <mergeCell ref="B411:D411"/>
    <mergeCell ref="B412:D412"/>
    <mergeCell ref="B413:D413"/>
    <mergeCell ref="B387:D387"/>
    <mergeCell ref="B388:D388"/>
    <mergeCell ref="B406:D406"/>
    <mergeCell ref="B407:D407"/>
    <mergeCell ref="B1:I1"/>
    <mergeCell ref="B156:D156"/>
    <mergeCell ref="B247:D247"/>
    <mergeCell ref="B263:D263"/>
    <mergeCell ref="B178:D178"/>
    <mergeCell ref="B122:D122"/>
    <mergeCell ref="B253:D253"/>
    <mergeCell ref="B123:D123"/>
    <mergeCell ref="B188:D188"/>
    <mergeCell ref="B189:D189"/>
    <mergeCell ref="B246:D246"/>
    <mergeCell ref="B207:D207"/>
    <mergeCell ref="B226:D226"/>
    <mergeCell ref="B150:D150"/>
    <mergeCell ref="B157:D157"/>
    <mergeCell ref="B151:D151"/>
    <mergeCell ref="B152:D152"/>
    <mergeCell ref="B252:D252"/>
    <mergeCell ref="B171:D171"/>
    <mergeCell ref="B220:D220"/>
    <mergeCell ref="B221:D221"/>
    <mergeCell ref="B143:D143"/>
    <mergeCell ref="B172:D17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MATEJÍKOVÁ Anna</cp:lastModifiedBy>
  <cp:lastPrinted>2018-12-14T10:47:14Z</cp:lastPrinted>
  <dcterms:created xsi:type="dcterms:W3CDTF">2013-04-13T09:08:00Z</dcterms:created>
  <dcterms:modified xsi:type="dcterms:W3CDTF">2018-12-14T11:04:58Z</dcterms:modified>
</cp:coreProperties>
</file>